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7\PTW\EN\"/>
    </mc:Choice>
  </mc:AlternateContent>
  <xr:revisionPtr revIDLastSave="0" documentId="13_ncr:1_{6DAB8B8F-4609-4811-A4A1-D77D2A064CCC}" xr6:coauthVersionLast="47" xr6:coauthVersionMax="47" xr10:uidLastSave="{00000000-0000-0000-0000-000000000000}"/>
  <bookViews>
    <workbookView xWindow="-96" yWindow="0" windowWidth="11712" windowHeight="12336" tabRatio="687" xr2:uid="{00000000-000D-0000-FFFF-FFFF00000000}"/>
  </bookViews>
  <sheets>
    <sheet name="INDEX" sheetId="43" r:id="rId1"/>
    <sheet name="R_PTW 2026vs2025" sheetId="16" r:id="rId2"/>
    <sheet name="R_PTW NEW 2026vs2025" sheetId="33" r:id="rId3"/>
    <sheet name="R_MC NEW 2026vs2025" sheetId="37" r:id="rId4"/>
    <sheet name="R_MC 2026 rankings" sheetId="41" r:id="rId5"/>
    <sheet name="R_MP NEW 2026vs2025" sheetId="38" r:id="rId6"/>
    <sheet name="R_MP_2026 ranking" sheetId="42" r:id="rId7"/>
    <sheet name="R_PTW USED 2026vs2025" sheetId="34" r:id="rId8"/>
    <sheet name="R_MC&amp;MP structure 2026" sheetId="19" r:id="rId9"/>
  </sheets>
  <definedNames>
    <definedName name="_xlnm._FilterDatabase" localSheetId="4" hidden="1">'R_MC 2026 rankings'!$C$22:$K$153</definedName>
    <definedName name="_xlnm._FilterDatabase" localSheetId="6" hidden="1">'R_MP_2026 ranking'!$C$15:$J$131</definedName>
    <definedName name="_xlnm.Print_Area" localSheetId="4">'R_MC 2026 rankings'!$B$2:$X$67</definedName>
    <definedName name="_xlnm.Print_Area" localSheetId="3">'R_MC NEW 2026vs2025'!$B$1:$R$44</definedName>
    <definedName name="_xlnm.Print_Area" localSheetId="8">'R_MC&amp;MP structure 2026'!$B$1:$O$56</definedName>
    <definedName name="_xlnm.Print_Area" localSheetId="5">'R_MP NEW 2026vs2025'!$B$1:$R$44</definedName>
    <definedName name="_xlnm.Print_Area" localSheetId="6">'R_MP_2026 ranking'!$B$1:$I$14</definedName>
    <definedName name="_xlnm.Print_Area" localSheetId="1">'R_PTW 2026vs2025'!$B$1:$P$39</definedName>
    <definedName name="_xlnm.Print_Area" localSheetId="2">'R_PTW NEW 2026vs2025'!$B$1:$P$39</definedName>
    <definedName name="_xlnm.Print_Area" localSheetId="7">'R_PTW USED 2026vs2025'!$B$1:$P$39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33" l="1"/>
  <c r="C15" i="37" s="1"/>
  <c r="C15" i="38" s="1"/>
  <c r="C9" i="34" s="1"/>
  <c r="F9" i="33"/>
  <c r="C10" i="33"/>
  <c r="C16" i="37" s="1"/>
  <c r="C16" i="38" s="1"/>
  <c r="C10" i="34" s="1"/>
  <c r="D10" i="33"/>
  <c r="D16" i="37" s="1"/>
  <c r="D16" i="38" s="1"/>
  <c r="D10" i="34" s="1"/>
  <c r="D3" i="42"/>
  <c r="F41" i="19"/>
  <c r="C41" i="19"/>
  <c r="L3" i="41"/>
  <c r="T3" i="41" s="1"/>
  <c r="F9" i="34"/>
  <c r="F15" i="38"/>
  <c r="F15" i="37"/>
  <c r="G10" i="33"/>
  <c r="G16" i="37" s="1"/>
  <c r="G16" i="38" s="1"/>
  <c r="G10" i="34" s="1"/>
  <c r="F10" i="33"/>
  <c r="F16" i="37"/>
  <c r="F16" i="38" s="1"/>
  <c r="F10" i="34" s="1"/>
</calcChain>
</file>

<file path=xl/sharedStrings.xml><?xml version="1.0" encoding="utf-8"?>
<sst xmlns="http://schemas.openxmlformats.org/spreadsheetml/2006/main" count="426" uniqueCount="158">
  <si>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</si>
  <si>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</si>
  <si>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</si>
  <si>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</si>
  <si>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</si>
  <si>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</si>
  <si>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</si>
  <si>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</si>
  <si>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</si>
  <si>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</si>
  <si>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</si>
  <si>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</si>
  <si>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</si>
  <si>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</si>
  <si>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</si>
  <si>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</si>
  <si>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</si>
  <si>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</si>
  <si>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</si>
  <si>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</si>
  <si>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</si>
  <si>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</si>
  <si>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</si>
  <si>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</si>
  <si>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</si>
  <si>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</si>
  <si>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</si>
  <si>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</si>
  <si>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</si>
  <si>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</si>
  <si>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</si>
  <si>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</si>
  <si>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</si>
  <si>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</si>
  <si>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</si>
  <si>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</si>
  <si>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</si>
  <si>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</si>
  <si>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</si>
  <si>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</si>
  <si>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</si>
  <si>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</si>
  <si>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</si>
  <si>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</si>
  <si>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</si>
  <si>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</si>
  <si>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</si>
  <si>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</si>
  <si>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</si>
  <si>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</si>
  <si>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</si>
  <si>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</si>
  <si>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</si>
  <si>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</si>
  <si>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</si>
  <si>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</si>
  <si>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</si>
  <si>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</si>
  <si>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</si>
  <si>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</si>
  <si>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</si>
  <si>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</si>
  <si>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</si>
  <si>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</si>
  <si>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</si>
  <si>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</si>
  <si>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</si>
  <si>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</si>
  <si>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</si>
  <si>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</si>
  <si>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</si>
  <si>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YIBEN</t>
  </si>
  <si>
    <t>SPORT-TOURER</t>
  </si>
  <si>
    <t>SPORT-TOURER ttl</t>
  </si>
  <si>
    <t>&gt;1000cm3</t>
  </si>
  <si>
    <t>750cc&lt;engine capacity&lt;=1000cc</t>
  </si>
  <si>
    <t>engine capacity&gt;1000cc</t>
  </si>
  <si>
    <t>no data</t>
  </si>
  <si>
    <t>OTHER BRANDS</t>
  </si>
  <si>
    <t>TOP 10 TOTAL</t>
  </si>
  <si>
    <t>TORQ</t>
  </si>
  <si>
    <t>FIRST REGISTRATIONS of NEW* MC, TOP 10 BRANDS</t>
  </si>
  <si>
    <t>FIRST REGISTRATIONS MP, TOP 10 BRANDS</t>
  </si>
  <si>
    <t>SURRON</t>
  </si>
  <si>
    <t xml:space="preserve">Source: PZPM analysis based on Central Register of Vehicles, KPRM/Ministry of  Digital Affairs </t>
  </si>
  <si>
    <t>2024
Share %</t>
  </si>
  <si>
    <t>ON-OFF</t>
  </si>
  <si>
    <t>ON-OFF ttl</t>
  </si>
  <si>
    <t>OTHER</t>
  </si>
  <si>
    <t>VIGOROUS</t>
  </si>
  <si>
    <t>NEW and USED PTW FIRST REGISTRATIONS IN POLAND in units, 2025</t>
  </si>
  <si>
    <t>TOTAL 2025</t>
  </si>
  <si>
    <t>2025 CHANGE % m/m</t>
  </si>
  <si>
    <t>NEW PTW FIRST REGISTRATIONS IN POLAND in units, 2025</t>
  </si>
  <si>
    <t>NEW MP FIRST REGISTRATIONS IN POLAND in units, 2025 vs 2024</t>
  </si>
  <si>
    <t>USED PTW FIRST REGISTRATIONS IN POLAND in units, 2025</t>
  </si>
  <si>
    <t>New MOTORCYCLES - makes ranking by DCC - 2025 YTD</t>
  </si>
  <si>
    <t>New MOTORCYCLES - makes ranking by segments - 2025 YTD</t>
  </si>
  <si>
    <t>YEAR 2025:</t>
  </si>
  <si>
    <t>NEW MC* 2025</t>
  </si>
  <si>
    <t>USED MC** 2025</t>
  </si>
  <si>
    <t>TOTAL MC 2025</t>
  </si>
  <si>
    <t>NEW MP* 2025</t>
  </si>
  <si>
    <t>USED MP** 2025</t>
  </si>
  <si>
    <t>TOTAL MP 2025</t>
  </si>
  <si>
    <t>CFMOTO</t>
  </si>
  <si>
    <t>2025
Share %</t>
  </si>
  <si>
    <t>QJMOTOR</t>
  </si>
  <si>
    <t>ZONTES</t>
  </si>
  <si>
    <t>STARK</t>
  </si>
  <si>
    <t>KYMCO</t>
  </si>
  <si>
    <t>REGISTRATIONS PZPM analysis based on Central Register of Vehicles, Ministry of Digital Affairs (CEP MC) - Total Market</t>
  </si>
  <si>
    <t>MKT SHARE</t>
  </si>
  <si>
    <t>JML MOTO</t>
  </si>
  <si>
    <t>R_MC 2026 rankings</t>
  </si>
  <si>
    <t>R_MP_2026 ranking</t>
  </si>
  <si>
    <t>R_MC&amp;MP structure 2026</t>
  </si>
  <si>
    <t>MC and MP SHARE in TOTAL FIRST REGISTRATIONS, YEAR 2026</t>
  </si>
  <si>
    <t>R_PTW 2026vs2025</t>
  </si>
  <si>
    <t>FIRST REGISTRATIONS OF PTW, 2026 VS 2025</t>
  </si>
  <si>
    <t>R_PTW NEW 2026vs2025</t>
  </si>
  <si>
    <t>FIRST REGISTRATIONS OF NEW* PTW, 2026 vs 2025</t>
  </si>
  <si>
    <t>R_MC NEW 2026vs2025</t>
  </si>
  <si>
    <t>FIRST REGISTRATIONS OF NEW* MC, 2026 vs 2025</t>
  </si>
  <si>
    <t>R_MP NEW 2026vs2025</t>
  </si>
  <si>
    <t>FIRST REGISTRATIONS OF NEW* MP, 2026 vs 2025</t>
  </si>
  <si>
    <t>R_PTW USED 2026vs2025</t>
  </si>
  <si>
    <t>FIRST REGISTRATIONS OF NEW USED PTW, 2026 VS 2025</t>
  </si>
  <si>
    <t>NEW and USED PTW FIRST REGISTRATIONS IN POLAND in units, 2026</t>
  </si>
  <si>
    <t>TOTAL 2026</t>
  </si>
  <si>
    <t>2026 CHANGE % m/m</t>
  </si>
  <si>
    <t>2026 vs 2025 CHANGE %  y/y</t>
  </si>
  <si>
    <t>NEW PTW FIRST REGISTRATIONS IN POLAND in units, 2026</t>
  </si>
  <si>
    <t>change 2026/2025</t>
  </si>
  <si>
    <t>NEW MC FIRST REGISTRATIONS IN POLAND in units, 2026 vs 2025</t>
  </si>
  <si>
    <t>New* MOTORCYCLE - Top 10 Makes - 2026 YTD</t>
  </si>
  <si>
    <t>New* MOPEDS - Top 10 Makes - 2026 YTD</t>
  </si>
  <si>
    <t>USED PTW FIRST REGISTRATIONS IN POLAND in units, 2026</t>
  </si>
  <si>
    <t>MC and MP SHARE in TOTAL FIRST REGISTRATIONS, in units, YEAR 2026</t>
  </si>
  <si>
    <t>YEAR 2026:</t>
  </si>
  <si>
    <t>NEW MC* 2026</t>
  </si>
  <si>
    <t>USED MC** 2026</t>
  </si>
  <si>
    <t>TOTAL MC 2026</t>
  </si>
  <si>
    <t>NEW MP* 2026</t>
  </si>
  <si>
    <t>USED MP** 2026</t>
  </si>
  <si>
    <t>TOTAL MP 2026</t>
  </si>
  <si>
    <t>FOSTI</t>
  </si>
  <si>
    <t>BENDA</t>
  </si>
  <si>
    <t>TALARIA</t>
  </si>
  <si>
    <t>VESPA</t>
  </si>
  <si>
    <t>ROYAL ENFIELD</t>
  </si>
  <si>
    <t>ZNEN-ZHONGNENG</t>
  </si>
  <si>
    <t>JULY</t>
  </si>
  <si>
    <t>JANUARY-JULY</t>
  </si>
  <si>
    <t>pozostałe marki</t>
  </si>
  <si>
    <t>HARLEY-DAVIDSON</t>
  </si>
  <si>
    <t>January-July</t>
  </si>
  <si>
    <t>BILI BIKE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</si>
</sst>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53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7" xfId="0" applyFont="1" applyFill="1" applyBorder="1"/>
    <xf numFmtId="166" fontId="6" fillId="25" borderId="18" xfId="36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8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166" fontId="42" fillId="24" borderId="27" xfId="36" applyNumberFormat="1" applyFont="1" applyFill="1" applyBorder="1" applyAlignment="1">
      <alignment wrapText="1"/>
    </xf>
    <xf numFmtId="166" fontId="6" fillId="25" borderId="27" xfId="36" applyNumberFormat="1" applyFont="1" applyFill="1" applyBorder="1"/>
    <xf numFmtId="166" fontId="6" fillId="25" borderId="22" xfId="36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42" fillId="24" borderId="17" xfId="36" applyNumberFormat="1" applyFont="1" applyFill="1" applyBorder="1"/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6" fillId="25" borderId="28" xfId="0" applyFont="1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0" fontId="31" fillId="27" borderId="28" xfId="73" applyFont="1" applyFill="1" applyBorder="1"/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  <xf numFmtId="3" fontId="8" fillId="0" borderId="28" xfId="0" applyNumberFormat="1" applyFont="1" applyBorder="1"/>
    <xf numFmtId="3" fontId="45" fillId="24" borderId="28" xfId="0" applyNumberFormat="1" applyFont="1" applyFill="1" applyBorder="1"/>
    <xf numFmtId="3" fontId="8" fillId="26" borderId="28" xfId="0" applyNumberFormat="1" applyFont="1" applyFill="1" applyBorder="1"/>
    <xf numFmtId="3" fontId="8" fillId="0" borderId="28" xfId="56" applyNumberFormat="1" applyFont="1" applyBorder="1"/>
    <xf numFmtId="3" fontId="0" fillId="0" borderId="28" xfId="0" applyNumberFormat="1" applyBorder="1"/>
    <xf numFmtId="3" fontId="42" fillId="24" borderId="28" xfId="0" applyNumberFormat="1" applyFont="1" applyFill="1" applyBorder="1"/>
    <xf numFmtId="3" fontId="2" fillId="0" borderId="28" xfId="0" applyNumberFormat="1" applyFont="1" applyBorder="1"/>
    <xf numFmtId="3" fontId="2" fillId="26" borderId="28" xfId="0" applyNumberFormat="1" applyFont="1" applyFill="1" applyBorder="1"/>
    <xf numFmtId="3" fontId="0" fillId="26" borderId="28" xfId="0" applyNumberFormat="1" applyFill="1" applyBorder="1"/>
    <xf numFmtId="3" fontId="6" fillId="25" borderId="28" xfId="0" applyNumberFormat="1" applyFont="1" applyFill="1" applyBorder="1"/>
    <xf numFmtId="3" fontId="0" fillId="25" borderId="28" xfId="0" applyNumberFormat="1" applyFill="1" applyBorder="1"/>
    <xf numFmtId="3" fontId="0" fillId="0" borderId="27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2" fillId="0" borderId="27" xfId="0" applyNumberFormat="1" applyFont="1" applyBorder="1"/>
    <xf numFmtId="3" fontId="2" fillId="0" borderId="19" xfId="0" applyNumberFormat="1" applyFont="1" applyBorder="1"/>
    <xf numFmtId="3" fontId="42" fillId="24" borderId="27" xfId="0" applyNumberFormat="1" applyFont="1" applyFill="1" applyBorder="1"/>
    <xf numFmtId="3" fontId="42" fillId="24" borderId="19" xfId="0" applyNumberFormat="1" applyFont="1" applyFill="1" applyBorder="1"/>
    <xf numFmtId="3" fontId="42" fillId="24" borderId="18" xfId="0" applyNumberFormat="1" applyFont="1" applyFill="1" applyBorder="1"/>
    <xf numFmtId="3" fontId="0" fillId="0" borderId="20" xfId="0" applyNumberFormat="1" applyBorder="1"/>
    <xf numFmtId="3" fontId="42" fillId="24" borderId="20" xfId="0" applyNumberFormat="1" applyFont="1" applyFill="1" applyBorder="1"/>
    <xf numFmtId="10" fontId="6" fillId="25" borderId="19" xfId="61" applyNumberFormat="1" applyFont="1" applyFill="1" applyBorder="1"/>
    <xf numFmtId="166" fontId="2" fillId="0" borderId="21" xfId="36" applyNumberFormat="1" applyBorder="1" applyAlignment="1">
      <alignment vertical="center"/>
    </xf>
    <xf numFmtId="165" fontId="10" fillId="0" borderId="21" xfId="61" applyNumberFormat="1" applyFont="1" applyBorder="1" applyAlignment="1">
      <alignment horizontal="right" vertical="center" wrapText="1"/>
    </xf>
    <xf numFmtId="166" fontId="10" fillId="0" borderId="21" xfId="36" applyNumberFormat="1" applyFont="1" applyBorder="1" applyAlignment="1">
      <alignment vertical="center" wrapText="1"/>
    </xf>
    <xf numFmtId="166" fontId="2" fillId="0" borderId="22" xfId="36" applyNumberFormat="1" applyFill="1" applyBorder="1" applyAlignment="1">
      <alignment vertical="center"/>
    </xf>
    <xf numFmtId="165" fontId="10" fillId="0" borderId="22" xfId="61" applyNumberFormat="1" applyFont="1" applyFill="1" applyBorder="1" applyAlignment="1">
      <alignment horizontal="right" vertical="center" wrapText="1"/>
    </xf>
    <xf numFmtId="166" fontId="10" fillId="0" borderId="22" xfId="36" applyNumberFormat="1" applyFont="1" applyFill="1" applyBorder="1" applyAlignment="1">
      <alignment vertical="center" wrapText="1"/>
    </xf>
    <xf numFmtId="166" fontId="42" fillId="24" borderId="26" xfId="36" applyNumberFormat="1" applyFont="1" applyFill="1" applyBorder="1" applyAlignment="1">
      <alignment vertical="center"/>
    </xf>
    <xf numFmtId="165" fontId="42" fillId="24" borderId="26" xfId="61" applyNumberFormat="1" applyFont="1" applyFill="1" applyBorder="1" applyAlignment="1">
      <alignment horizontal="right" vertical="center" wrapText="1"/>
    </xf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0" fontId="1" fillId="0" borderId="28" xfId="0" applyFont="1" applyBorder="1"/>
    <xf numFmtId="0" fontId="1" fillId="27" borderId="28" xfId="0" applyFont="1" applyFill="1" applyBorder="1"/>
    <xf numFmtId="165" fontId="0" fillId="0" borderId="20" xfId="61" applyNumberFormat="1" applyFont="1" applyBorder="1"/>
    <xf numFmtId="9" fontId="42" fillId="24" borderId="20" xfId="61" applyFont="1" applyFill="1" applyBorder="1"/>
    <xf numFmtId="0" fontId="51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46" fillId="24" borderId="28" xfId="54" applyFont="1" applyFill="1" applyBorder="1" applyAlignment="1">
      <alignment horizontal="center" vertical="center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0" fontId="3" fillId="0" borderId="0" xfId="5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  <xf numFmtId="3" fontId="8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8" fillId="25" borderId="28" xfId="0" applyFont="1" applyFill="1" applyBorder="1" applyAlignment="1">
      <alignment horizontal="center"/>
    </xf>
    <xf numFmtId="3" fontId="50" fillId="25" borderId="28" xfId="0" applyNumberFormat="1" applyFont="1" applyFill="1" applyBorder="1" applyAlignment="1">
      <alignment horizont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2025-2026</a:t>
            </a:r>
          </a:p>
        </c:rich>
      </c:tx>
      <c:layout>
        <c:manualLayout>
          <c:xMode val="edge"/>
          <c:yMode val="edge"/>
          <c:x val="0.17095671607220636"/>
          <c:y val="3.8708871992720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2026vs2025'!$C$46:$N$46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2026vs2025'!$C$5:$N$5</c:f>
              <c:numCache>
                <c:formatCode>#,##0</c:formatCode>
                <c:ptCount val="12"/>
                <c:pt idx="0">
                  <c:v>6802</c:v>
                </c:pt>
                <c:pt idx="1">
                  <c:v>9040</c:v>
                </c:pt>
                <c:pt idx="2">
                  <c:v>21559</c:v>
                </c:pt>
                <c:pt idx="3">
                  <c:v>21079</c:v>
                </c:pt>
                <c:pt idx="4">
                  <c:v>19473</c:v>
                </c:pt>
                <c:pt idx="5">
                  <c:v>19971</c:v>
                </c:pt>
                <c:pt idx="6">
                  <c:v>19932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JAN-JUL 2026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009217983339684"/>
          <c:y val="9.259220886862824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rankings'!$R$6,'R_MC 2026 rankings'!$R$11,'R_MC 2026 rankings'!$R$16,'R_MC 2026 rankings'!$R$21,'R_MC 2026 rankings'!$R$26,'R_MC 2026 rankings'!$R$31,'R_MC 2026 rankings'!$R$36,'R_MC 2026 rankings'!$R$41,'R_MC 2026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2026 rankings'!$T$10,'R_MC 2026 rankings'!$T$15,'R_MC 2026 rankings'!$T$20,'R_MC 2026 rankings'!$T$25,'R_MC 2026 rankings'!$T$30,'R_MC 2026 rankings'!$T$35,'R_MC 2026 rankings'!$T$40,'R_MC 2026 rankings'!$T$45,'R_MC 2026 rankings'!$T$46)</c:f>
              <c:numCache>
                <c:formatCode>#,##0</c:formatCode>
                <c:ptCount val="9"/>
                <c:pt idx="0">
                  <c:v>8146</c:v>
                </c:pt>
                <c:pt idx="1">
                  <c:v>2915</c:v>
                </c:pt>
                <c:pt idx="2">
                  <c:v>1991</c:v>
                </c:pt>
                <c:pt idx="3">
                  <c:v>9966</c:v>
                </c:pt>
                <c:pt idx="4">
                  <c:v>13007</c:v>
                </c:pt>
                <c:pt idx="5">
                  <c:v>2262</c:v>
                </c:pt>
                <c:pt idx="6">
                  <c:v>184</c:v>
                </c:pt>
                <c:pt idx="7">
                  <c:v>3060</c:v>
                </c:pt>
                <c:pt idx="8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2024-2026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2026vs2025'!$B$10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2026vs2025'!$C$10:$N$10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2026vs2025'!$C$11:$N$11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2026vs2025'!$C$12:$N$12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  <c:pt idx="2">
                  <c:v>1737</c:v>
                </c:pt>
                <c:pt idx="3">
                  <c:v>1834</c:v>
                </c:pt>
                <c:pt idx="4">
                  <c:v>2007</c:v>
                </c:pt>
                <c:pt idx="5">
                  <c:v>1907</c:v>
                </c:pt>
                <c:pt idx="6">
                  <c:v>2263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 2025 - 2026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2026vs2025'!$G$17</c:f>
              <c:numCache>
                <c:formatCode>_-* #\ ##0\ _z_ł_-;\-* #\ ##0\ _z_ł_-;_-* "-"??\ _z_ł_-;_-@_-</c:formatCode>
                <c:ptCount val="1"/>
                <c:pt idx="0">
                  <c:v>9714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2026vs2025'!$O$12</c:f>
              <c:numCache>
                <c:formatCode>#,##0</c:formatCode>
                <c:ptCount val="1"/>
                <c:pt idx="0">
                  <c:v>10800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2025-2026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2026vs2025'!$C$46:$N$46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2026vs2025'!$C$5:$N$5</c:f>
              <c:numCache>
                <c:formatCode>#,##0</c:formatCode>
                <c:ptCount val="12"/>
                <c:pt idx="0">
                  <c:v>4592</c:v>
                </c:pt>
                <c:pt idx="1">
                  <c:v>5823</c:v>
                </c:pt>
                <c:pt idx="2">
                  <c:v>12226</c:v>
                </c:pt>
                <c:pt idx="3">
                  <c:v>11243</c:v>
                </c:pt>
                <c:pt idx="4">
                  <c:v>10196</c:v>
                </c:pt>
                <c:pt idx="5">
                  <c:v>10487</c:v>
                </c:pt>
                <c:pt idx="6">
                  <c:v>10529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I-VII 2025 - 2026</a:t>
            </a:r>
          </a:p>
        </c:rich>
      </c:tx>
      <c:layout>
        <c:manualLayout>
          <c:xMode val="edge"/>
          <c:yMode val="edge"/>
          <c:x val="0.26316150136405364"/>
          <c:y val="4.32684072385688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2026vs2025'!$G$13</c:f>
              <c:numCache>
                <c:formatCode>_-* #\ ##0\ _z_ł_-;\-* #\ ##0\ _z_ł_-;_-* "-"??\ _z_ł_-;_-@_-</c:formatCode>
                <c:ptCount val="1"/>
                <c:pt idx="0">
                  <c:v>70163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2026vs2025'!$O$5</c:f>
              <c:numCache>
                <c:formatCode>#,##0</c:formatCode>
                <c:ptCount val="1"/>
                <c:pt idx="0">
                  <c:v>65096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I-VII 2026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2026vs2025'!$O$2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2026vs2025'!$B$3:$B$4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2026vs2025'!$P$3:$P$4</c:f>
              <c:numCache>
                <c:formatCode>0.0%</c:formatCode>
                <c:ptCount val="2"/>
                <c:pt idx="0">
                  <c:v>0.9011152759002089</c:v>
                </c:pt>
                <c:pt idx="1">
                  <c:v>9.8884724099791071E-2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2026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2026'!$B$11</c:f>
              <c:strCache>
                <c:ptCount val="1"/>
                <c:pt idx="0">
                  <c:v>USED MC**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2026'!$C$11:$N$11</c:f>
              <c:numCache>
                <c:formatCode>#,##0</c:formatCode>
                <c:ptCount val="12"/>
                <c:pt idx="0">
                  <c:v>4166</c:v>
                </c:pt>
                <c:pt idx="1">
                  <c:v>5329</c:v>
                </c:pt>
                <c:pt idx="2">
                  <c:v>11136</c:v>
                </c:pt>
                <c:pt idx="3">
                  <c:v>10118</c:v>
                </c:pt>
                <c:pt idx="4">
                  <c:v>9161</c:v>
                </c:pt>
                <c:pt idx="5">
                  <c:v>9415</c:v>
                </c:pt>
                <c:pt idx="6">
                  <c:v>9334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2026'!$B$10</c:f>
              <c:strCache>
                <c:ptCount val="1"/>
                <c:pt idx="0">
                  <c:v>NEW MC*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2026'!$C$10:$N$10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  <c:pt idx="2">
                  <c:v>7596</c:v>
                </c:pt>
                <c:pt idx="3">
                  <c:v>8002</c:v>
                </c:pt>
                <c:pt idx="4">
                  <c:v>7270</c:v>
                </c:pt>
                <c:pt idx="5">
                  <c:v>7577</c:v>
                </c:pt>
                <c:pt idx="6">
                  <c:v>7140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2026'!$B$8</c:f>
              <c:strCache>
                <c:ptCount val="1"/>
                <c:pt idx="0">
                  <c:v>TOTAL MC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2026'!$C$8:$N$8</c:f>
              <c:numCache>
                <c:formatCode>#,##0</c:formatCode>
                <c:ptCount val="12"/>
                <c:pt idx="0">
                  <c:v>6459</c:v>
                </c:pt>
                <c:pt idx="1">
                  <c:v>8331</c:v>
                </c:pt>
                <c:pt idx="2">
                  <c:v>14817</c:v>
                </c:pt>
                <c:pt idx="3">
                  <c:v>16827</c:v>
                </c:pt>
                <c:pt idx="4">
                  <c:v>15156</c:v>
                </c:pt>
                <c:pt idx="5">
                  <c:v>14694</c:v>
                </c:pt>
                <c:pt idx="6">
                  <c:v>15638</c:v>
                </c:pt>
                <c:pt idx="7">
                  <c:v>11252</c:v>
                </c:pt>
                <c:pt idx="8">
                  <c:v>9860</c:v>
                </c:pt>
                <c:pt idx="9">
                  <c:v>7712</c:v>
                </c:pt>
                <c:pt idx="10">
                  <c:v>5654</c:v>
                </c:pt>
                <c:pt idx="11">
                  <c:v>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2026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2026'!$B$26</c:f>
              <c:strCache>
                <c:ptCount val="1"/>
                <c:pt idx="0">
                  <c:v>USED MP**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2026'!$C$26:$N$26</c:f>
              <c:numCache>
                <c:formatCode>#,##0</c:formatCode>
                <c:ptCount val="12"/>
                <c:pt idx="0">
                  <c:v>426</c:v>
                </c:pt>
                <c:pt idx="1">
                  <c:v>494</c:v>
                </c:pt>
                <c:pt idx="2">
                  <c:v>1090</c:v>
                </c:pt>
                <c:pt idx="3">
                  <c:v>1125</c:v>
                </c:pt>
                <c:pt idx="4">
                  <c:v>1035</c:v>
                </c:pt>
                <c:pt idx="5">
                  <c:v>1072</c:v>
                </c:pt>
                <c:pt idx="6">
                  <c:v>1195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2026'!$B$25</c:f>
              <c:strCache>
                <c:ptCount val="1"/>
                <c:pt idx="0">
                  <c:v>NEW MP*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2026'!$C$25:$N$25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  <c:pt idx="2">
                  <c:v>1737</c:v>
                </c:pt>
                <c:pt idx="3">
                  <c:v>1834</c:v>
                </c:pt>
                <c:pt idx="4">
                  <c:v>2007</c:v>
                </c:pt>
                <c:pt idx="5">
                  <c:v>1907</c:v>
                </c:pt>
                <c:pt idx="6">
                  <c:v>2263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2026'!$B$23</c:f>
              <c:strCache>
                <c:ptCount val="1"/>
                <c:pt idx="0">
                  <c:v>TOTAL MP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2026'!$C$23:$N$23</c:f>
              <c:numCache>
                <c:formatCode>#,##0</c:formatCode>
                <c:ptCount val="12"/>
                <c:pt idx="0">
                  <c:v>1240</c:v>
                </c:pt>
                <c:pt idx="1">
                  <c:v>1308</c:v>
                </c:pt>
                <c:pt idx="2">
                  <c:v>2418</c:v>
                </c:pt>
                <c:pt idx="3">
                  <c:v>3040</c:v>
                </c:pt>
                <c:pt idx="4">
                  <c:v>3018</c:v>
                </c:pt>
                <c:pt idx="5">
                  <c:v>3066</c:v>
                </c:pt>
                <c:pt idx="6">
                  <c:v>3283</c:v>
                </c:pt>
                <c:pt idx="7">
                  <c:v>2669</c:v>
                </c:pt>
                <c:pt idx="8">
                  <c:v>2363</c:v>
                </c:pt>
                <c:pt idx="9">
                  <c:v>1724</c:v>
                </c:pt>
                <c:pt idx="10">
                  <c:v>1190</c:v>
                </c:pt>
                <c:pt idx="11">
                  <c:v>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I-VII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2026vs2025'!$G$13</c:f>
              <c:numCache>
                <c:formatCode>_-* #\ ##0\ _z_ł_-;\-* #\ ##0\ _z_ł_-;_-* "-"??\ _z_ł_-;_-@_-</c:formatCode>
                <c:ptCount val="1"/>
                <c:pt idx="0">
                  <c:v>109295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2026vs2025'!$F$13</c:f>
              <c:numCache>
                <c:formatCode>_-* #\ ##0\ _z_ł_-;\-* #\ ##0\ _z_ł_-;_-* "-"??\ _z_ł_-;_-@_-</c:formatCode>
                <c:ptCount val="1"/>
                <c:pt idx="0">
                  <c:v>117856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I-VII 2026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2026vs2025'!$O$2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2026vs2025'!$B$3:$B$4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2026vs2025'!$P$3:$P$4</c:f>
              <c:numCache>
                <c:formatCode>0.0%</c:formatCode>
                <c:ptCount val="2"/>
                <c:pt idx="0">
                  <c:v>0.85374524843877275</c:v>
                </c:pt>
                <c:pt idx="1">
                  <c:v>0.14625475156122725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2025-2026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2026vs2025'!$C$46:$N$46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2026vs2025'!$C$5:$N$5</c:f>
              <c:numCache>
                <c:formatCode>#,##0</c:formatCode>
                <c:ptCount val="12"/>
                <c:pt idx="0">
                  <c:v>2210</c:v>
                </c:pt>
                <c:pt idx="1">
                  <c:v>3217</c:v>
                </c:pt>
                <c:pt idx="2">
                  <c:v>9333</c:v>
                </c:pt>
                <c:pt idx="3">
                  <c:v>9836</c:v>
                </c:pt>
                <c:pt idx="4">
                  <c:v>9277</c:v>
                </c:pt>
                <c:pt idx="5">
                  <c:v>9484</c:v>
                </c:pt>
                <c:pt idx="6">
                  <c:v>9403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I-VII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2026vs2025'!$G$13</c:f>
              <c:numCache>
                <c:formatCode>_-* #\ ##0\ _z_ł_-;\-* #\ ##0\ _z_ł_-;_-* "-"??\ _z_ł_-;_-@_-</c:formatCode>
                <c:ptCount val="1"/>
                <c:pt idx="0">
                  <c:v>39132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2026vs2025'!$O$5</c:f>
              <c:numCache>
                <c:formatCode>#,##0</c:formatCode>
                <c:ptCount val="1"/>
                <c:pt idx="0">
                  <c:v>52760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I-VII 2026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2026vs2025'!$O$2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2026vs2025'!$B$3:$B$4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2026vs2025'!$P$3:$P$4</c:f>
              <c:numCache>
                <c:formatCode>0.0%</c:formatCode>
                <c:ptCount val="2"/>
                <c:pt idx="0">
                  <c:v>0.79529946929492035</c:v>
                </c:pt>
                <c:pt idx="1">
                  <c:v>0.2047005307050796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2026vs2025'!$B$10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2026vs2025'!$C$10:$N$10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2026vs2025'!$C$11:$N$11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2026vs2025'!$C$12:$N$12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  <c:pt idx="2">
                  <c:v>7596</c:v>
                </c:pt>
                <c:pt idx="3">
                  <c:v>8002</c:v>
                </c:pt>
                <c:pt idx="4">
                  <c:v>7270</c:v>
                </c:pt>
                <c:pt idx="5">
                  <c:v>7577</c:v>
                </c:pt>
                <c:pt idx="6">
                  <c:v>7140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 2025 - 2026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2026vs2025'!$G$17</c:f>
              <c:numCache>
                <c:formatCode>_-* #\ ##0\ _z_ł_-;\-* #\ ##0\ _z_ł_-;_-* "-"??\ _z_ł_-;_-@_-</c:formatCode>
                <c:ptCount val="1"/>
                <c:pt idx="0">
                  <c:v>29418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2026vs2025'!$O$12</c:f>
              <c:numCache>
                <c:formatCode>#,##0</c:formatCode>
                <c:ptCount val="1"/>
                <c:pt idx="0">
                  <c:v>41960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JAN-JUL 2026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808585445139849"/>
          <c:y val="1.37712203132338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rankings'!$J$6,'R_MC 2026 rankings'!$J$11,'R_MC 2026 rankings'!$J$16,'R_MC 2026 rankings'!$J$21,'R_MC 2026 rankings'!$J$26,'R_MC 2026 rankings'!$J$31,'R_MC 2026 rankings'!$J$36,'R_MC 2026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2026 rankings'!$L$10,'R_MC 2026 rankings'!$L$15,'R_MC 2026 rankings'!$L$20,'R_MC 2026 rankings'!$L$25,'R_MC 2026 rankings'!$L$30,'R_MC 2026 rankings'!$L$35,'R_MC 2026 rankings'!$L$40,'R_MC 2026 rankings'!$L$41)</c:f>
              <c:numCache>
                <c:formatCode>#,##0</c:formatCode>
                <c:ptCount val="8"/>
                <c:pt idx="0">
                  <c:v>19723</c:v>
                </c:pt>
                <c:pt idx="1">
                  <c:v>377</c:v>
                </c:pt>
                <c:pt idx="2">
                  <c:v>5265</c:v>
                </c:pt>
                <c:pt idx="3">
                  <c:v>5355</c:v>
                </c:pt>
                <c:pt idx="4">
                  <c:v>5958</c:v>
                </c:pt>
                <c:pt idx="5">
                  <c:v>4466</c:v>
                </c:pt>
                <c:pt idx="6">
                  <c:v>817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18</xdr:row>
      <xdr:rowOff>0</xdr:rowOff>
    </xdr:from>
    <xdr:to>
      <xdr:col>10</xdr:col>
      <xdr:colOff>9525</xdr:colOff>
      <xdr:row>40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18</xdr:row>
      <xdr:rowOff>0</xdr:rowOff>
    </xdr:from>
    <xdr:to>
      <xdr:col>17</xdr:col>
      <xdr:colOff>104775</xdr:colOff>
      <xdr:row>40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17</xdr:row>
      <xdr:rowOff>133350</xdr:rowOff>
    </xdr:from>
    <xdr:to>
      <xdr:col>9</xdr:col>
      <xdr:colOff>619125</xdr:colOff>
      <xdr:row>40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18</xdr:row>
      <xdr:rowOff>0</xdr:rowOff>
    </xdr:from>
    <xdr:to>
      <xdr:col>17</xdr:col>
      <xdr:colOff>104775</xdr:colOff>
      <xdr:row>40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 codeName="Arkusz1">
    <pageSetUpPr fitToPage="1"/>
  </sheetPr>
  <dimension ref="B7:R30"/>
  <sheetViews>
    <sheetView showGridLines="0" tabSelected="1" zoomScale="90" zoomScaleNormal="90" workbookViewId="0">
      <selection activeCell="B1" sqref="B1"/>
    </sheetView>
  </sheetViews>
  <sheetFormatPr defaultRowHeight="13.2"/>
  <cols>
    <col min="1" max="1" width="4.109375" customWidth="1"/>
    <col min="2" max="2" width="31.5546875" bestFit="1" customWidth="1"/>
    <col min="12" max="12" width="8.6640625" customWidth="1"/>
    <col min="13" max="13" width="13.88671875" customWidth="1"/>
  </cols>
  <sheetData>
    <row r="7" spans="2:18"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"/>
      <c r="N7" s="1"/>
      <c r="O7" s="1"/>
      <c r="P7" s="1"/>
      <c r="Q7" s="1"/>
      <c r="R7" s="1"/>
    </row>
    <row r="8" spans="2:18">
      <c r="B8" s="210" t="s">
        <v>111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1"/>
      <c r="N8" s="1"/>
      <c r="O8" s="1"/>
      <c r="P8" s="1"/>
      <c r="Q8" s="1"/>
      <c r="R8" s="1"/>
    </row>
    <row r="9" spans="2:18">
      <c r="B9" s="148"/>
      <c r="C9" s="151"/>
      <c r="D9" s="149"/>
      <c r="E9" s="149"/>
      <c r="F9" s="149"/>
      <c r="G9" s="149"/>
      <c r="H9" s="149"/>
      <c r="I9" s="149"/>
      <c r="J9" s="149"/>
      <c r="K9" s="149"/>
      <c r="L9" s="149"/>
      <c r="M9" s="1"/>
      <c r="N9" s="1"/>
      <c r="O9" s="1"/>
      <c r="P9" s="1"/>
      <c r="Q9" s="1"/>
      <c r="R9" s="1"/>
    </row>
    <row r="10" spans="2:18">
      <c r="B10" s="156" t="s">
        <v>118</v>
      </c>
      <c r="C10" s="152" t="s">
        <v>119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"/>
      <c r="N10" s="1"/>
      <c r="O10" s="1"/>
      <c r="P10" s="1"/>
      <c r="Q10" s="1"/>
      <c r="R10" s="1"/>
    </row>
    <row r="11" spans="2:18">
      <c r="B11" s="157"/>
      <c r="C11" s="150"/>
      <c r="D11" s="150"/>
      <c r="E11" s="150"/>
      <c r="F11" s="150"/>
      <c r="G11" s="150"/>
      <c r="H11" s="150"/>
      <c r="I11" s="150"/>
      <c r="J11" s="150"/>
      <c r="K11" s="150"/>
      <c r="L11" s="150"/>
    </row>
    <row r="12" spans="2:18">
      <c r="B12" s="156" t="s">
        <v>120</v>
      </c>
      <c r="C12" s="153" t="s">
        <v>121</v>
      </c>
      <c r="D12" s="150"/>
      <c r="E12" s="150"/>
      <c r="F12" s="150"/>
      <c r="G12" s="150"/>
      <c r="H12" s="150"/>
      <c r="I12" s="150"/>
      <c r="J12" s="150"/>
      <c r="K12" s="150"/>
      <c r="L12" s="150"/>
    </row>
    <row r="13" spans="2:18">
      <c r="B13" s="157"/>
      <c r="C13" s="149"/>
      <c r="D13" s="150"/>
      <c r="E13" s="150"/>
      <c r="F13" s="150"/>
      <c r="G13" s="150"/>
      <c r="H13" s="150"/>
      <c r="I13" s="150"/>
      <c r="J13" s="150"/>
      <c r="K13" s="150"/>
      <c r="L13" s="150"/>
    </row>
    <row r="14" spans="2:18">
      <c r="B14" s="156" t="s">
        <v>122</v>
      </c>
      <c r="C14" s="153" t="s">
        <v>123</v>
      </c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8">
      <c r="B15" s="157"/>
      <c r="C15" s="150"/>
      <c r="D15" s="150"/>
      <c r="E15" s="150"/>
      <c r="F15" s="150"/>
      <c r="G15" s="150"/>
      <c r="H15" s="150"/>
      <c r="I15" s="150"/>
      <c r="J15" s="150"/>
      <c r="K15" s="150"/>
      <c r="L15" s="150"/>
    </row>
    <row r="16" spans="2:18">
      <c r="B16" s="156" t="s">
        <v>114</v>
      </c>
      <c r="C16" s="154" t="s">
        <v>81</v>
      </c>
      <c r="D16" s="149"/>
      <c r="E16" s="149"/>
      <c r="F16" s="149"/>
      <c r="G16" s="149"/>
      <c r="H16" s="149"/>
      <c r="I16" s="149"/>
      <c r="J16" s="149"/>
      <c r="K16" s="149"/>
      <c r="L16" s="149"/>
      <c r="M16" s="1"/>
      <c r="N16" s="1"/>
      <c r="O16" s="1"/>
      <c r="P16" s="1"/>
      <c r="Q16" s="1"/>
    </row>
    <row r="17" spans="2:12">
      <c r="B17" s="157"/>
      <c r="C17" s="150"/>
      <c r="D17" s="150"/>
      <c r="E17" s="150"/>
      <c r="F17" s="150"/>
      <c r="G17" s="150"/>
      <c r="H17" s="150"/>
      <c r="I17" s="150"/>
      <c r="J17" s="150"/>
      <c r="K17" s="150"/>
      <c r="L17" s="150"/>
    </row>
    <row r="18" spans="2:12">
      <c r="B18" s="156" t="s">
        <v>124</v>
      </c>
      <c r="C18" s="152" t="s">
        <v>125</v>
      </c>
      <c r="D18" s="150"/>
      <c r="E18" s="150"/>
      <c r="F18" s="150"/>
      <c r="G18" s="150"/>
      <c r="H18" s="150"/>
      <c r="I18" s="150"/>
      <c r="J18" s="150"/>
      <c r="K18" s="150"/>
      <c r="L18" s="150"/>
    </row>
    <row r="19" spans="2:12">
      <c r="B19" s="157"/>
      <c r="C19" s="150"/>
      <c r="D19" s="150"/>
      <c r="E19" s="150"/>
      <c r="F19" s="150"/>
      <c r="G19" s="150"/>
      <c r="H19" s="150"/>
      <c r="I19" s="150"/>
      <c r="J19" s="150"/>
      <c r="K19" s="150"/>
      <c r="L19" s="150"/>
    </row>
    <row r="20" spans="2:12">
      <c r="B20" s="158" t="s">
        <v>115</v>
      </c>
      <c r="C20" s="150" t="s">
        <v>82</v>
      </c>
      <c r="D20" s="150"/>
      <c r="E20" s="150"/>
      <c r="F20" s="150"/>
      <c r="G20" s="150"/>
      <c r="H20" s="150"/>
      <c r="I20" s="150"/>
      <c r="J20" s="150"/>
      <c r="K20" s="150"/>
      <c r="L20" s="150"/>
    </row>
    <row r="21" spans="2:12">
      <c r="B21" s="157"/>
      <c r="C21" s="150"/>
      <c r="D21" s="150"/>
      <c r="E21" s="150"/>
      <c r="F21" s="150"/>
      <c r="G21" s="150"/>
      <c r="H21" s="150"/>
      <c r="I21" s="150"/>
      <c r="J21" s="150"/>
      <c r="K21" s="150"/>
      <c r="L21" s="150"/>
    </row>
    <row r="22" spans="2:12">
      <c r="B22" s="158" t="s">
        <v>126</v>
      </c>
      <c r="C22" s="152" t="s">
        <v>127</v>
      </c>
      <c r="D22" s="150"/>
      <c r="E22" s="150"/>
      <c r="F22" s="150"/>
      <c r="G22" s="150"/>
      <c r="H22" s="150"/>
      <c r="I22" s="150"/>
      <c r="J22" s="150"/>
      <c r="K22" s="150"/>
      <c r="L22" s="150"/>
    </row>
    <row r="23" spans="2:12">
      <c r="B23" s="157"/>
      <c r="C23" s="150"/>
      <c r="D23" s="150"/>
      <c r="E23" s="150"/>
      <c r="F23" s="150"/>
      <c r="G23" s="150"/>
      <c r="H23" s="150"/>
      <c r="I23" s="150"/>
      <c r="J23" s="150"/>
      <c r="K23" s="150"/>
      <c r="L23" s="150"/>
    </row>
    <row r="24" spans="2:12">
      <c r="B24" s="158" t="s">
        <v>116</v>
      </c>
      <c r="C24" s="152" t="s">
        <v>117</v>
      </c>
      <c r="D24" s="150"/>
      <c r="E24" s="150"/>
      <c r="F24" s="150"/>
      <c r="G24" s="150"/>
      <c r="H24" s="150"/>
      <c r="I24" s="150"/>
      <c r="J24" s="150"/>
      <c r="K24" s="150"/>
      <c r="L24" s="150"/>
    </row>
    <row r="25" spans="2:12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</row>
    <row r="26" spans="2:12">
      <c r="B26" s="155" t="s">
        <v>40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</row>
    <row r="27" spans="2:12">
      <c r="B27" s="155" t="s">
        <v>84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</row>
    <row r="28" spans="2:12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</row>
    <row r="29" spans="2:12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</row>
    <row r="30" spans="2:12" ht="15.6">
      <c r="B30" s="209"/>
      <c r="C30" s="209"/>
      <c r="D30" s="150"/>
      <c r="E30" s="150"/>
      <c r="F30" s="150"/>
      <c r="G30" s="150"/>
      <c r="H30" s="150"/>
      <c r="I30" s="150"/>
      <c r="J30" s="150"/>
      <c r="K30" s="150"/>
      <c r="L30" s="150"/>
    </row>
  </sheetData>
  <mergeCells count="2">
    <mergeCell ref="B30:C30"/>
    <mergeCell ref="B8:L8"/>
  </mergeCells>
  <hyperlinks>
    <hyperlink ref="B10" location="'R_PTW 2026vs2025'!A1" display="R_PTW 2026vs2025" xr:uid="{C5880B31-FEDA-404F-A7E2-15DECCAC537C}"/>
    <hyperlink ref="B12" location="'R_PTW NEW 2026vs2025'!A1" display="R_PTW NEW 2026vs2025" xr:uid="{B3262C3D-F75B-4496-9DEB-7EB013A317D5}"/>
    <hyperlink ref="B14" location="'R_MC NEW 2026vs2025'!A1" display="R_MC NEW 2026vs2025" xr:uid="{BED6983B-C683-473E-97ED-02D90053DE17}"/>
    <hyperlink ref="B16" location="'R_MC 2026 rankings'!A1" display="R_MC 2026 rankings" xr:uid="{4A59A9BE-F286-467E-BBE3-8A3389736CDC}"/>
    <hyperlink ref="B18" location="'R_MP NEW 2026vs2025'!A1" display="R_MP NEW 2026vs2025" xr:uid="{50B8AD66-EB28-4B94-91A8-1F57DC2CB986}"/>
    <hyperlink ref="B20" location="'R_MP_2026 ranking'!A1" display="R_MP_2026 ranking" xr:uid="{21B31F5A-EF41-4A47-8874-A83F1EE9D26E}"/>
    <hyperlink ref="B22" location="'R_PTW USED 2026vs2025'!A1" display="R_PTW USED 2026vs2025" xr:uid="{571D59F1-D10A-4987-8873-49E5B78AA0FD}"/>
    <hyperlink ref="B24" location="'R_MC&amp;MP structure 2026'!A1" display="R_MC&amp;MP structure 2026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7"/>
  <sheetViews>
    <sheetView showGridLines="0" zoomScale="80" zoomScaleNormal="80" workbookViewId="0">
      <selection activeCell="B1" sqref="B1:O1"/>
    </sheetView>
  </sheetViews>
  <sheetFormatPr defaultRowHeight="13.2"/>
  <cols>
    <col min="1" max="1" width="2.88671875" customWidth="1"/>
    <col min="2" max="2" width="26" customWidth="1"/>
    <col min="3" max="5" width="11.33203125" bestFit="1" customWidth="1"/>
    <col min="6" max="6" width="12" customWidth="1"/>
    <col min="7" max="7" width="12.44140625" customWidth="1"/>
    <col min="8" max="14" width="11.33203125" bestFit="1" customWidth="1"/>
    <col min="15" max="15" width="10.33203125" customWidth="1"/>
    <col min="16" max="16" width="11.8867187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11" t="s">
        <v>128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  <c r="P2" s="13" t="s">
        <v>112</v>
      </c>
    </row>
    <row r="3" spans="2:18" ht="15.75" customHeight="1">
      <c r="B3" s="14" t="s">
        <v>3</v>
      </c>
      <c r="C3" s="185">
        <v>5969</v>
      </c>
      <c r="D3" s="185">
        <v>7901</v>
      </c>
      <c r="E3" s="185">
        <v>18732</v>
      </c>
      <c r="F3" s="185">
        <v>18120</v>
      </c>
      <c r="G3" s="185">
        <v>16431</v>
      </c>
      <c r="H3" s="185">
        <v>16992</v>
      </c>
      <c r="I3" s="185">
        <v>16474</v>
      </c>
      <c r="J3" s="185"/>
      <c r="K3" s="185"/>
      <c r="L3" s="185"/>
      <c r="M3" s="185"/>
      <c r="N3" s="185"/>
      <c r="O3" s="192">
        <v>100619</v>
      </c>
      <c r="P3" s="207">
        <v>0.85374524843877275</v>
      </c>
    </row>
    <row r="4" spans="2:18" ht="15.75" customHeight="1">
      <c r="B4" s="14" t="s">
        <v>2</v>
      </c>
      <c r="C4" s="188">
        <v>833</v>
      </c>
      <c r="D4" s="188">
        <v>1139</v>
      </c>
      <c r="E4" s="185">
        <v>2827</v>
      </c>
      <c r="F4" s="188">
        <v>2959</v>
      </c>
      <c r="G4" s="188">
        <v>3042</v>
      </c>
      <c r="H4" s="188">
        <v>2979</v>
      </c>
      <c r="I4" s="188">
        <v>3458</v>
      </c>
      <c r="J4" s="188"/>
      <c r="K4" s="188"/>
      <c r="L4" s="188"/>
      <c r="M4" s="188"/>
      <c r="N4" s="188"/>
      <c r="O4" s="192">
        <v>17237</v>
      </c>
      <c r="P4" s="207">
        <v>0.14625475156122725</v>
      </c>
    </row>
    <row r="5" spans="2:18">
      <c r="B5" s="18" t="s">
        <v>129</v>
      </c>
      <c r="C5" s="190">
        <v>6802</v>
      </c>
      <c r="D5" s="190">
        <v>9040</v>
      </c>
      <c r="E5" s="190">
        <v>21559</v>
      </c>
      <c r="F5" s="190">
        <v>21079</v>
      </c>
      <c r="G5" s="190">
        <v>19473</v>
      </c>
      <c r="H5" s="190">
        <v>19971</v>
      </c>
      <c r="I5" s="190">
        <v>19932</v>
      </c>
      <c r="J5" s="190">
        <v>0</v>
      </c>
      <c r="K5" s="190">
        <v>0</v>
      </c>
      <c r="L5" s="190">
        <v>0</v>
      </c>
      <c r="M5" s="190">
        <v>0</v>
      </c>
      <c r="N5" s="190">
        <v>0</v>
      </c>
      <c r="O5" s="193">
        <v>117856</v>
      </c>
      <c r="P5" s="208">
        <v>1</v>
      </c>
    </row>
    <row r="6" spans="2:18" ht="15.75" customHeight="1">
      <c r="B6" s="20" t="s">
        <v>130</v>
      </c>
      <c r="C6" s="194">
        <v>-3.1192137872097958E-2</v>
      </c>
      <c r="D6" s="194">
        <v>0.32902087621287857</v>
      </c>
      <c r="E6" s="194">
        <v>1.3848451327433628</v>
      </c>
      <c r="F6" s="194">
        <v>-2.2264483510366917E-2</v>
      </c>
      <c r="G6" s="194">
        <v>-7.6189572560368179E-2</v>
      </c>
      <c r="H6" s="194">
        <v>2.5573871514404489E-2</v>
      </c>
      <c r="I6" s="194">
        <v>-1.9528316058284867E-3</v>
      </c>
      <c r="J6" s="194">
        <v>-1</v>
      </c>
      <c r="K6" s="194" t="e">
        <v>#DIV/0!</v>
      </c>
      <c r="L6" s="194" t="e">
        <v>#DIV/0!</v>
      </c>
      <c r="M6" s="194" t="e">
        <v>#DIV/0!</v>
      </c>
      <c r="N6" s="194" t="e">
        <v>#DIV/0!</v>
      </c>
      <c r="O6" s="194">
        <v>0</v>
      </c>
    </row>
    <row r="7" spans="2:18" ht="15.75" customHeight="1">
      <c r="B7" s="22" t="s">
        <v>131</v>
      </c>
      <c r="C7" s="23">
        <v>-0.11650863748538776</v>
      </c>
      <c r="D7" s="23">
        <v>-6.2143375868866091E-2</v>
      </c>
      <c r="E7" s="23">
        <v>0.25088482738613282</v>
      </c>
      <c r="F7" s="23">
        <v>6.1005687824029708E-2</v>
      </c>
      <c r="G7" s="23">
        <v>7.1475734565863425E-2</v>
      </c>
      <c r="H7" s="23">
        <v>0.12449324324324329</v>
      </c>
      <c r="I7" s="23">
        <v>5.34326938322498E-2</v>
      </c>
      <c r="J7" s="23">
        <v>-1</v>
      </c>
      <c r="K7" s="23">
        <v>-1</v>
      </c>
      <c r="L7" s="23">
        <v>-1</v>
      </c>
      <c r="M7" s="23">
        <v>-1</v>
      </c>
      <c r="N7" s="23">
        <v>-1</v>
      </c>
      <c r="O7" s="24">
        <v>7.8329292282355079E-2</v>
      </c>
    </row>
    <row r="8" spans="2:18">
      <c r="B8" s="25"/>
      <c r="C8" s="26"/>
      <c r="D8" s="25"/>
      <c r="E8" s="25"/>
      <c r="F8" s="25"/>
      <c r="O8" s="3"/>
    </row>
    <row r="9" spans="2:18" ht="26.25" customHeight="1">
      <c r="B9" s="213" t="s">
        <v>5</v>
      </c>
      <c r="C9" s="214" t="s">
        <v>152</v>
      </c>
      <c r="D9" s="214"/>
      <c r="E9" s="215" t="s">
        <v>30</v>
      </c>
      <c r="F9" s="216" t="s">
        <v>153</v>
      </c>
      <c r="G9" s="216"/>
      <c r="H9" s="215" t="s">
        <v>30</v>
      </c>
      <c r="O9" s="3"/>
    </row>
    <row r="10" spans="2:18" ht="26.25" customHeight="1">
      <c r="B10" s="213"/>
      <c r="C10" s="27">
        <v>2026</v>
      </c>
      <c r="D10" s="27">
        <v>2025</v>
      </c>
      <c r="E10" s="215"/>
      <c r="F10" s="27">
        <v>2026</v>
      </c>
      <c r="G10" s="27">
        <v>2025</v>
      </c>
      <c r="H10" s="215"/>
      <c r="I10" s="4"/>
      <c r="O10" s="3"/>
    </row>
    <row r="11" spans="2:18" ht="18.75" customHeight="1">
      <c r="B11" s="28" t="s">
        <v>22</v>
      </c>
      <c r="C11" s="195">
        <v>16474</v>
      </c>
      <c r="D11" s="195">
        <v>15638</v>
      </c>
      <c r="E11" s="196">
        <v>5.3459521677963862E-2</v>
      </c>
      <c r="F11" s="195">
        <v>100619</v>
      </c>
      <c r="G11" s="197">
        <v>91922</v>
      </c>
      <c r="H11" s="196">
        <v>9.4612823915928734E-2</v>
      </c>
      <c r="I11" s="4"/>
      <c r="O11" s="3"/>
    </row>
    <row r="12" spans="2:18" ht="18.75" customHeight="1">
      <c r="B12" s="29" t="s">
        <v>23</v>
      </c>
      <c r="C12" s="198">
        <v>3458</v>
      </c>
      <c r="D12" s="198">
        <v>3283</v>
      </c>
      <c r="E12" s="199">
        <v>5.3304904051172608E-2</v>
      </c>
      <c r="F12" s="198">
        <v>17237</v>
      </c>
      <c r="G12" s="200">
        <v>17373</v>
      </c>
      <c r="H12" s="199">
        <v>-7.828239221780886E-3</v>
      </c>
      <c r="O12" s="3"/>
      <c r="R12" s="9"/>
    </row>
    <row r="13" spans="2:18" ht="19.5" customHeight="1">
      <c r="B13" s="30" t="s">
        <v>4</v>
      </c>
      <c r="C13" s="201">
        <v>19932</v>
      </c>
      <c r="D13" s="201">
        <v>18921</v>
      </c>
      <c r="E13" s="202">
        <v>5.34326938322498E-2</v>
      </c>
      <c r="F13" s="201">
        <v>117856</v>
      </c>
      <c r="G13" s="201">
        <v>109295</v>
      </c>
      <c r="H13" s="202">
        <v>7.8329292282355079E-2</v>
      </c>
      <c r="O13" s="3"/>
    </row>
    <row r="14" spans="2:18">
      <c r="B14" s="31"/>
      <c r="C14" s="26"/>
      <c r="D14" s="31"/>
      <c r="E14" s="31"/>
      <c r="F14" s="31"/>
      <c r="O14" s="3"/>
    </row>
    <row r="15" spans="2:18">
      <c r="B15" s="31"/>
      <c r="C15" s="26"/>
      <c r="D15" s="31"/>
      <c r="E15" s="31"/>
      <c r="F15" s="31"/>
      <c r="O15" s="3"/>
    </row>
    <row r="16" spans="2:18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11" t="s">
        <v>90</v>
      </c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85">
        <v>6459</v>
      </c>
      <c r="D44" s="185">
        <v>8331</v>
      </c>
      <c r="E44" s="185">
        <v>14817</v>
      </c>
      <c r="F44" s="185">
        <v>16827</v>
      </c>
      <c r="G44" s="185">
        <v>15156</v>
      </c>
      <c r="H44" s="185">
        <v>14694</v>
      </c>
      <c r="I44" s="185">
        <v>15638</v>
      </c>
      <c r="J44" s="185">
        <v>11252</v>
      </c>
      <c r="K44" s="185">
        <v>9860</v>
      </c>
      <c r="L44" s="185">
        <v>7712</v>
      </c>
      <c r="M44" s="185">
        <v>5654</v>
      </c>
      <c r="N44" s="185">
        <v>6010</v>
      </c>
      <c r="O44" s="192">
        <v>132410</v>
      </c>
    </row>
    <row r="45" spans="2:15">
      <c r="B45" s="14" t="s">
        <v>2</v>
      </c>
      <c r="C45" s="188">
        <v>1240</v>
      </c>
      <c r="D45" s="188">
        <v>1308</v>
      </c>
      <c r="E45" s="185">
        <v>2418</v>
      </c>
      <c r="F45" s="188">
        <v>3040</v>
      </c>
      <c r="G45" s="188">
        <v>3018</v>
      </c>
      <c r="H45" s="188">
        <v>3066</v>
      </c>
      <c r="I45" s="188">
        <v>3283</v>
      </c>
      <c r="J45" s="188">
        <v>2669</v>
      </c>
      <c r="K45" s="188">
        <v>2363</v>
      </c>
      <c r="L45" s="188">
        <v>1724</v>
      </c>
      <c r="M45" s="188">
        <v>1190</v>
      </c>
      <c r="N45" s="188">
        <v>1011</v>
      </c>
      <c r="O45" s="192">
        <v>26330</v>
      </c>
    </row>
    <row r="46" spans="2:15">
      <c r="B46" s="18" t="s">
        <v>91</v>
      </c>
      <c r="C46" s="190">
        <v>7699</v>
      </c>
      <c r="D46" s="190">
        <v>9639</v>
      </c>
      <c r="E46" s="190">
        <v>17235</v>
      </c>
      <c r="F46" s="190">
        <v>19867</v>
      </c>
      <c r="G46" s="190">
        <v>18174</v>
      </c>
      <c r="H46" s="190">
        <v>17760</v>
      </c>
      <c r="I46" s="190">
        <v>18921</v>
      </c>
      <c r="J46" s="190">
        <v>13921</v>
      </c>
      <c r="K46" s="190">
        <v>12223</v>
      </c>
      <c r="L46" s="190">
        <v>9436</v>
      </c>
      <c r="M46" s="190">
        <v>6844</v>
      </c>
      <c r="N46" s="190">
        <v>7021</v>
      </c>
      <c r="O46" s="193">
        <v>158740</v>
      </c>
    </row>
    <row r="47" spans="2:1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70" zoomScaleNormal="70" workbookViewId="0">
      <selection activeCell="B1" sqref="B1:O1"/>
    </sheetView>
  </sheetViews>
  <sheetFormatPr defaultRowHeight="13.2"/>
  <cols>
    <col min="1" max="1" width="2.109375" customWidth="1"/>
    <col min="2" max="2" width="28.5546875" customWidth="1"/>
    <col min="3" max="14" width="11.33203125" bestFit="1" customWidth="1"/>
    <col min="15" max="15" width="10.33203125" customWidth="1"/>
    <col min="16" max="16" width="11.5546875" customWidth="1"/>
    <col min="21" max="21" width="20.332031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11" t="s">
        <v>132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</row>
    <row r="2" spans="2:35" ht="15.75" customHeight="1">
      <c r="B2" s="32" t="s">
        <v>5</v>
      </c>
      <c r="C2" s="33" t="s">
        <v>6</v>
      </c>
      <c r="D2" s="33" t="s">
        <v>7</v>
      </c>
      <c r="E2" s="34" t="s">
        <v>1</v>
      </c>
      <c r="F2" s="34" t="s">
        <v>8</v>
      </c>
      <c r="G2" s="34" t="s">
        <v>9</v>
      </c>
      <c r="H2" s="34" t="s">
        <v>10</v>
      </c>
      <c r="I2" s="34" t="s">
        <v>11</v>
      </c>
      <c r="J2" s="34" t="s">
        <v>12</v>
      </c>
      <c r="K2" s="34" t="s">
        <v>13</v>
      </c>
      <c r="L2" s="34" t="s">
        <v>14</v>
      </c>
      <c r="M2" s="34" t="s">
        <v>15</v>
      </c>
      <c r="N2" s="34" t="s">
        <v>16</v>
      </c>
      <c r="O2" s="35" t="s">
        <v>4</v>
      </c>
      <c r="P2" s="13" t="s">
        <v>112</v>
      </c>
    </row>
    <row r="3" spans="2:35" ht="15.75" customHeight="1">
      <c r="B3" s="36" t="s">
        <v>3</v>
      </c>
      <c r="C3" s="185">
        <v>1803</v>
      </c>
      <c r="D3" s="185">
        <v>2572</v>
      </c>
      <c r="E3" s="185">
        <v>7596</v>
      </c>
      <c r="F3" s="185">
        <v>8002</v>
      </c>
      <c r="G3" s="185">
        <v>7270</v>
      </c>
      <c r="H3" s="185">
        <v>7577</v>
      </c>
      <c r="I3" s="185">
        <v>7140</v>
      </c>
      <c r="J3" s="185"/>
      <c r="K3" s="185"/>
      <c r="L3" s="185"/>
      <c r="M3" s="185"/>
      <c r="N3" s="185"/>
      <c r="O3" s="192">
        <v>41960</v>
      </c>
      <c r="P3" s="207">
        <v>0.79529946929492035</v>
      </c>
    </row>
    <row r="4" spans="2:35" ht="15.75" customHeight="1">
      <c r="B4" s="36" t="s">
        <v>2</v>
      </c>
      <c r="C4" s="188">
        <v>407</v>
      </c>
      <c r="D4" s="188">
        <v>645</v>
      </c>
      <c r="E4" s="185">
        <v>1737</v>
      </c>
      <c r="F4" s="188">
        <v>1834</v>
      </c>
      <c r="G4" s="188">
        <v>2007</v>
      </c>
      <c r="H4" s="188">
        <v>1907</v>
      </c>
      <c r="I4" s="188">
        <v>2263</v>
      </c>
      <c r="J4" s="188"/>
      <c r="K4" s="188"/>
      <c r="L4" s="188"/>
      <c r="M4" s="188"/>
      <c r="N4" s="188"/>
      <c r="O4" s="192">
        <v>10800</v>
      </c>
      <c r="P4" s="207">
        <v>0.2047005307050796</v>
      </c>
    </row>
    <row r="5" spans="2:35">
      <c r="B5" s="37" t="s">
        <v>129</v>
      </c>
      <c r="C5" s="190">
        <v>2210</v>
      </c>
      <c r="D5" s="190">
        <v>3217</v>
      </c>
      <c r="E5" s="190">
        <v>9333</v>
      </c>
      <c r="F5" s="190">
        <v>9836</v>
      </c>
      <c r="G5" s="190">
        <v>9277</v>
      </c>
      <c r="H5" s="190">
        <v>9484</v>
      </c>
      <c r="I5" s="190">
        <v>9403</v>
      </c>
      <c r="J5" s="190">
        <v>0</v>
      </c>
      <c r="K5" s="190">
        <v>0</v>
      </c>
      <c r="L5" s="190">
        <v>0</v>
      </c>
      <c r="M5" s="190">
        <v>0</v>
      </c>
      <c r="N5" s="190">
        <v>0</v>
      </c>
      <c r="O5" s="193">
        <v>52760</v>
      </c>
      <c r="P5" s="208">
        <v>1</v>
      </c>
    </row>
    <row r="6" spans="2:35" ht="15.75" customHeight="1">
      <c r="B6" s="38" t="s">
        <v>130</v>
      </c>
      <c r="C6" s="194">
        <v>-1.9085663559698207E-2</v>
      </c>
      <c r="D6" s="194">
        <v>0.455656108597285</v>
      </c>
      <c r="E6" s="194">
        <v>1.9011501398818775</v>
      </c>
      <c r="F6" s="194">
        <v>5.389478195649855E-2</v>
      </c>
      <c r="G6" s="194">
        <v>-5.68320455469703E-2</v>
      </c>
      <c r="H6" s="194">
        <v>2.2313247817182358E-2</v>
      </c>
      <c r="I6" s="194">
        <v>-8.5407001265288551E-3</v>
      </c>
      <c r="J6" s="194">
        <v>-1</v>
      </c>
      <c r="K6" s="194" t="e">
        <v>#DIV/0!</v>
      </c>
      <c r="L6" s="194" t="e">
        <v>#DIV/0!</v>
      </c>
      <c r="M6" s="194" t="e">
        <v>#DIV/0!</v>
      </c>
      <c r="N6" s="194" t="e">
        <v>#DIV/0!</v>
      </c>
      <c r="O6" s="21"/>
    </row>
    <row r="7" spans="2:35" ht="15.75" customHeight="1">
      <c r="B7" s="39" t="s">
        <v>131</v>
      </c>
      <c r="C7" s="23">
        <v>0.22573488630061012</v>
      </c>
      <c r="D7" s="23">
        <v>0.15222063037249289</v>
      </c>
      <c r="E7" s="23">
        <v>0.52176748736344369</v>
      </c>
      <c r="F7" s="23">
        <v>0.36953494848231694</v>
      </c>
      <c r="G7" s="23">
        <v>0.30772483789117566</v>
      </c>
      <c r="H7" s="23">
        <v>0.38170163170163174</v>
      </c>
      <c r="I7" s="23">
        <v>0.29446585903083711</v>
      </c>
      <c r="J7" s="23">
        <v>-1</v>
      </c>
      <c r="K7" s="23">
        <v>-1</v>
      </c>
      <c r="L7" s="23">
        <v>-1</v>
      </c>
      <c r="M7" s="23">
        <v>-1</v>
      </c>
      <c r="N7" s="23">
        <v>-1</v>
      </c>
      <c r="O7" s="24">
        <v>0.34825718082387813</v>
      </c>
    </row>
    <row r="8" spans="2:35">
      <c r="B8" s="31"/>
      <c r="C8" s="26"/>
      <c r="D8" s="31"/>
      <c r="E8" s="31"/>
      <c r="F8" s="31"/>
      <c r="O8" s="3"/>
    </row>
    <row r="9" spans="2:35" ht="24.75" customHeight="1">
      <c r="B9" s="213" t="s">
        <v>5</v>
      </c>
      <c r="C9" s="217" t="str">
        <f>'R_PTW 2026vs2025'!C9:D9</f>
        <v>JULY</v>
      </c>
      <c r="D9" s="217"/>
      <c r="E9" s="218" t="s">
        <v>30</v>
      </c>
      <c r="F9" s="219" t="str">
        <f>'R_PTW 2026vs2025'!F9:G9</f>
        <v>JANUARY-JULY</v>
      </c>
      <c r="G9" s="217"/>
      <c r="H9" s="218" t="s">
        <v>30</v>
      </c>
      <c r="O9" s="3"/>
    </row>
    <row r="10" spans="2:35" ht="26.25" customHeight="1">
      <c r="B10" s="213"/>
      <c r="C10" s="27">
        <f>'R_PTW 2026vs2025'!C10</f>
        <v>2026</v>
      </c>
      <c r="D10" s="27">
        <f>'R_PTW 2026vs2025'!D10</f>
        <v>2025</v>
      </c>
      <c r="E10" s="218"/>
      <c r="F10" s="27">
        <f>'R_PTW 2026vs2025'!F10</f>
        <v>2026</v>
      </c>
      <c r="G10" s="27">
        <f>'R_PTW 2026vs2025'!G10</f>
        <v>2025</v>
      </c>
      <c r="H10" s="218"/>
      <c r="I10" s="4"/>
      <c r="O10" s="3"/>
    </row>
    <row r="11" spans="2:35" ht="19.5" customHeight="1">
      <c r="B11" s="15" t="s">
        <v>22</v>
      </c>
      <c r="C11" s="195">
        <v>7140</v>
      </c>
      <c r="D11" s="195">
        <v>5333</v>
      </c>
      <c r="E11" s="196">
        <v>0.33883367710481904</v>
      </c>
      <c r="F11" s="195">
        <v>41960</v>
      </c>
      <c r="G11" s="197">
        <v>29418</v>
      </c>
      <c r="H11" s="196">
        <v>0.42633761642531787</v>
      </c>
      <c r="I11" s="4"/>
      <c r="O11" s="3"/>
      <c r="AI11" s="8"/>
    </row>
    <row r="12" spans="2:35" ht="19.5" customHeight="1">
      <c r="B12" s="17" t="s">
        <v>23</v>
      </c>
      <c r="C12" s="198">
        <v>2263</v>
      </c>
      <c r="D12" s="198">
        <v>1931</v>
      </c>
      <c r="E12" s="199">
        <v>0.1719316416364578</v>
      </c>
      <c r="F12" s="198">
        <v>10800</v>
      </c>
      <c r="G12" s="200">
        <v>9714</v>
      </c>
      <c r="H12" s="199">
        <v>0.11179740580605313</v>
      </c>
      <c r="O12" s="3"/>
      <c r="R12" s="9"/>
      <c r="AI12" s="8"/>
    </row>
    <row r="13" spans="2:35" ht="19.5" customHeight="1">
      <c r="B13" s="42" t="s">
        <v>4</v>
      </c>
      <c r="C13" s="201">
        <v>9403</v>
      </c>
      <c r="D13" s="201">
        <v>7264</v>
      </c>
      <c r="E13" s="202">
        <v>0.29446585903083711</v>
      </c>
      <c r="F13" s="201">
        <v>52760</v>
      </c>
      <c r="G13" s="201">
        <v>39132</v>
      </c>
      <c r="H13" s="202">
        <v>0.34825718082387813</v>
      </c>
      <c r="J13" s="43"/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11" t="s">
        <v>93</v>
      </c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</row>
    <row r="43" spans="2:15">
      <c r="B43" s="32" t="s">
        <v>5</v>
      </c>
      <c r="C43" s="33" t="s">
        <v>6</v>
      </c>
      <c r="D43" s="33" t="s">
        <v>7</v>
      </c>
      <c r="E43" s="34" t="s">
        <v>1</v>
      </c>
      <c r="F43" s="34" t="s">
        <v>8</v>
      </c>
      <c r="G43" s="34" t="s">
        <v>9</v>
      </c>
      <c r="H43" s="34" t="s">
        <v>10</v>
      </c>
      <c r="I43" s="34" t="s">
        <v>11</v>
      </c>
      <c r="J43" s="34" t="s">
        <v>12</v>
      </c>
      <c r="K43" s="34" t="s">
        <v>13</v>
      </c>
      <c r="L43" s="34" t="s">
        <v>14</v>
      </c>
      <c r="M43" s="34" t="s">
        <v>15</v>
      </c>
      <c r="N43" s="34" t="s">
        <v>16</v>
      </c>
      <c r="O43" s="35" t="s">
        <v>4</v>
      </c>
    </row>
    <row r="44" spans="2:15">
      <c r="B44" s="36" t="s">
        <v>3</v>
      </c>
      <c r="C44" s="184">
        <v>1250</v>
      </c>
      <c r="D44" s="184">
        <v>2206</v>
      </c>
      <c r="E44" s="184">
        <v>4859</v>
      </c>
      <c r="F44" s="184">
        <v>5457</v>
      </c>
      <c r="G44" s="184">
        <v>5311</v>
      </c>
      <c r="H44" s="184">
        <v>5002</v>
      </c>
      <c r="I44" s="184">
        <v>5333</v>
      </c>
      <c r="J44" s="184">
        <v>3807</v>
      </c>
      <c r="K44" s="185">
        <v>2983</v>
      </c>
      <c r="L44" s="184">
        <v>2051</v>
      </c>
      <c r="M44" s="184">
        <v>1420</v>
      </c>
      <c r="N44" s="184">
        <v>1687</v>
      </c>
      <c r="O44" s="186">
        <v>41366</v>
      </c>
    </row>
    <row r="45" spans="2:15">
      <c r="B45" s="36" t="s">
        <v>2</v>
      </c>
      <c r="C45" s="187">
        <v>553</v>
      </c>
      <c r="D45" s="187">
        <v>586</v>
      </c>
      <c r="E45" s="187">
        <v>1274</v>
      </c>
      <c r="F45" s="187">
        <v>1725</v>
      </c>
      <c r="G45" s="187">
        <v>1783</v>
      </c>
      <c r="H45" s="187">
        <v>1862</v>
      </c>
      <c r="I45" s="187">
        <v>1931</v>
      </c>
      <c r="J45" s="187">
        <v>1545</v>
      </c>
      <c r="K45" s="188">
        <v>1322</v>
      </c>
      <c r="L45" s="187">
        <v>1033</v>
      </c>
      <c r="M45" s="187">
        <v>687</v>
      </c>
      <c r="N45" s="187">
        <v>566</v>
      </c>
      <c r="O45" s="186">
        <v>14867</v>
      </c>
    </row>
    <row r="46" spans="2:15">
      <c r="B46" s="37" t="s">
        <v>91</v>
      </c>
      <c r="C46" s="189">
        <v>1803</v>
      </c>
      <c r="D46" s="189">
        <v>2792</v>
      </c>
      <c r="E46" s="189">
        <v>6133</v>
      </c>
      <c r="F46" s="189">
        <v>7182</v>
      </c>
      <c r="G46" s="189">
        <v>7094</v>
      </c>
      <c r="H46" s="189">
        <v>6864</v>
      </c>
      <c r="I46" s="189">
        <v>7264</v>
      </c>
      <c r="J46" s="189">
        <v>5352</v>
      </c>
      <c r="K46" s="190">
        <v>4305</v>
      </c>
      <c r="L46" s="189">
        <v>3084</v>
      </c>
      <c r="M46" s="189">
        <v>2107</v>
      </c>
      <c r="N46" s="189">
        <v>2253</v>
      </c>
      <c r="O46" s="191">
        <v>56233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4"/>
  <sheetViews>
    <sheetView showGridLines="0" zoomScale="80" zoomScaleNormal="80" workbookViewId="0">
      <selection activeCell="B1" sqref="B1"/>
    </sheetView>
  </sheetViews>
  <sheetFormatPr defaultRowHeight="13.2"/>
  <cols>
    <col min="1" max="1" width="2.10937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20" t="s">
        <v>134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1"/>
    </row>
    <row r="3" spans="2:19">
      <c r="B3" s="19" t="s">
        <v>33</v>
      </c>
      <c r="C3" s="47" t="s">
        <v>6</v>
      </c>
      <c r="D3" s="47" t="s">
        <v>7</v>
      </c>
      <c r="E3" s="19" t="s">
        <v>1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4</v>
      </c>
      <c r="P3" s="48"/>
    </row>
    <row r="4" spans="2:19" hidden="1">
      <c r="B4" s="49">
        <v>2006</v>
      </c>
      <c r="C4" s="49">
        <v>93</v>
      </c>
      <c r="D4" s="49">
        <v>133</v>
      </c>
      <c r="E4" s="49">
        <v>393</v>
      </c>
      <c r="F4" s="49">
        <v>804</v>
      </c>
      <c r="G4" s="49">
        <v>787</v>
      </c>
      <c r="H4" s="49">
        <v>708</v>
      </c>
      <c r="I4" s="49">
        <v>655</v>
      </c>
      <c r="J4" s="49">
        <v>503</v>
      </c>
      <c r="K4" s="49">
        <v>360</v>
      </c>
      <c r="L4" s="49">
        <v>242</v>
      </c>
      <c r="M4" s="49">
        <v>173</v>
      </c>
      <c r="N4" s="49">
        <v>264</v>
      </c>
      <c r="O4" s="49">
        <v>5115</v>
      </c>
      <c r="P4" s="48"/>
    </row>
    <row r="5" spans="2:19" s="9" customFormat="1" hidden="1">
      <c r="B5" s="50">
        <v>2007</v>
      </c>
      <c r="C5" s="50">
        <v>227</v>
      </c>
      <c r="D5" s="50">
        <v>244</v>
      </c>
      <c r="E5" s="50">
        <v>762</v>
      </c>
      <c r="F5" s="50">
        <v>1121</v>
      </c>
      <c r="G5" s="50">
        <v>1095</v>
      </c>
      <c r="H5" s="50">
        <v>910</v>
      </c>
      <c r="I5" s="50">
        <v>944</v>
      </c>
      <c r="J5" s="50">
        <v>862</v>
      </c>
      <c r="K5" s="50">
        <v>484</v>
      </c>
      <c r="L5" s="50">
        <v>386</v>
      </c>
      <c r="M5" s="50">
        <v>171</v>
      </c>
      <c r="N5" s="50">
        <v>368</v>
      </c>
      <c r="O5" s="16">
        <v>7574</v>
      </c>
      <c r="P5" s="51"/>
    </row>
    <row r="6" spans="2:19" s="9" customFormat="1">
      <c r="B6" s="55">
        <v>2020</v>
      </c>
      <c r="C6" s="180">
        <v>698</v>
      </c>
      <c r="D6" s="180">
        <v>1090</v>
      </c>
      <c r="E6" s="180">
        <v>1350</v>
      </c>
      <c r="F6" s="180">
        <v>1613</v>
      </c>
      <c r="G6" s="180">
        <v>2729</v>
      </c>
      <c r="H6" s="180">
        <v>2949</v>
      </c>
      <c r="I6" s="180">
        <v>3027</v>
      </c>
      <c r="J6" s="180">
        <v>2057</v>
      </c>
      <c r="K6" s="180">
        <v>1528</v>
      </c>
      <c r="L6" s="180">
        <v>1113</v>
      </c>
      <c r="M6" s="180">
        <v>999</v>
      </c>
      <c r="N6" s="180">
        <v>2662</v>
      </c>
      <c r="O6" s="181">
        <v>19103</v>
      </c>
      <c r="P6" s="54"/>
    </row>
    <row r="7" spans="2:19" s="9" customFormat="1">
      <c r="B7" s="52">
        <v>2021</v>
      </c>
      <c r="C7" s="179">
        <v>410</v>
      </c>
      <c r="D7" s="179">
        <v>906</v>
      </c>
      <c r="E7" s="179">
        <v>2223</v>
      </c>
      <c r="F7" s="179">
        <v>2884</v>
      </c>
      <c r="G7" s="179">
        <v>2963</v>
      </c>
      <c r="H7" s="179">
        <v>2848</v>
      </c>
      <c r="I7" s="179">
        <v>2423</v>
      </c>
      <c r="J7" s="179">
        <v>1894</v>
      </c>
      <c r="K7" s="179">
        <v>1461</v>
      </c>
      <c r="L7" s="179">
        <v>1186</v>
      </c>
      <c r="M7" s="179">
        <v>1071</v>
      </c>
      <c r="N7" s="179">
        <v>1310</v>
      </c>
      <c r="O7" s="177">
        <v>21815</v>
      </c>
      <c r="P7" s="54"/>
    </row>
    <row r="8" spans="2:19">
      <c r="B8" s="55">
        <v>2022</v>
      </c>
      <c r="C8" s="180">
        <v>856</v>
      </c>
      <c r="D8" s="180">
        <v>1276</v>
      </c>
      <c r="E8" s="180">
        <v>2828</v>
      </c>
      <c r="F8" s="180">
        <v>2875</v>
      </c>
      <c r="G8" s="180">
        <v>3412</v>
      </c>
      <c r="H8" s="180">
        <v>3241</v>
      </c>
      <c r="I8" s="180">
        <v>2715</v>
      </c>
      <c r="J8" s="180">
        <v>2326</v>
      </c>
      <c r="K8" s="180">
        <v>1469</v>
      </c>
      <c r="L8" s="180">
        <v>1176</v>
      </c>
      <c r="M8" s="180">
        <v>936</v>
      </c>
      <c r="N8" s="180">
        <v>800</v>
      </c>
      <c r="O8" s="181">
        <v>23910</v>
      </c>
      <c r="P8" s="4"/>
      <c r="S8" s="9"/>
    </row>
    <row r="9" spans="2:19">
      <c r="B9" s="52">
        <v>2023</v>
      </c>
      <c r="C9" s="179">
        <v>1126</v>
      </c>
      <c r="D9" s="179">
        <v>1524</v>
      </c>
      <c r="E9" s="179">
        <v>3134</v>
      </c>
      <c r="F9" s="179">
        <v>3577</v>
      </c>
      <c r="G9" s="179">
        <v>3620</v>
      </c>
      <c r="H9" s="179">
        <v>3442</v>
      </c>
      <c r="I9" s="179">
        <v>2949</v>
      </c>
      <c r="J9" s="179">
        <v>2567</v>
      </c>
      <c r="K9" s="179">
        <v>2080</v>
      </c>
      <c r="L9" s="179">
        <v>1658</v>
      </c>
      <c r="M9" s="179">
        <v>1126</v>
      </c>
      <c r="N9" s="179">
        <v>953</v>
      </c>
      <c r="O9" s="177">
        <v>27756</v>
      </c>
      <c r="P9" s="4"/>
      <c r="S9" s="9"/>
    </row>
    <row r="10" spans="2:19">
      <c r="B10" s="55">
        <v>2024</v>
      </c>
      <c r="C10" s="180">
        <v>1395</v>
      </c>
      <c r="D10" s="180">
        <v>2531</v>
      </c>
      <c r="E10" s="180">
        <v>4265</v>
      </c>
      <c r="F10" s="180">
        <v>5272</v>
      </c>
      <c r="G10" s="180">
        <v>4488</v>
      </c>
      <c r="H10" s="180">
        <v>4236</v>
      </c>
      <c r="I10" s="180">
        <v>4380</v>
      </c>
      <c r="J10" s="180">
        <v>3618</v>
      </c>
      <c r="K10" s="180">
        <v>2632</v>
      </c>
      <c r="L10" s="180">
        <v>2097</v>
      </c>
      <c r="M10" s="180">
        <v>1482</v>
      </c>
      <c r="N10" s="180">
        <v>3413</v>
      </c>
      <c r="O10" s="181">
        <v>39809</v>
      </c>
      <c r="P10" s="4"/>
      <c r="S10" s="9"/>
    </row>
    <row r="11" spans="2:19">
      <c r="B11" s="52">
        <v>2025</v>
      </c>
      <c r="C11" s="179">
        <v>1250</v>
      </c>
      <c r="D11" s="179">
        <v>2206</v>
      </c>
      <c r="E11" s="179">
        <v>4859</v>
      </c>
      <c r="F11" s="179">
        <v>5457</v>
      </c>
      <c r="G11" s="179">
        <v>5311</v>
      </c>
      <c r="H11" s="179">
        <v>5002</v>
      </c>
      <c r="I11" s="179">
        <v>5333</v>
      </c>
      <c r="J11" s="179">
        <v>3807</v>
      </c>
      <c r="K11" s="179">
        <v>2983</v>
      </c>
      <c r="L11" s="179">
        <v>2051</v>
      </c>
      <c r="M11" s="179">
        <v>1420</v>
      </c>
      <c r="N11" s="179">
        <v>1687</v>
      </c>
      <c r="O11" s="177">
        <v>41366</v>
      </c>
      <c r="P11" s="4"/>
      <c r="S11" s="9"/>
    </row>
    <row r="12" spans="2:19">
      <c r="B12" s="56">
        <v>2026</v>
      </c>
      <c r="C12" s="182">
        <v>1803</v>
      </c>
      <c r="D12" s="182">
        <v>2572</v>
      </c>
      <c r="E12" s="182">
        <v>7596</v>
      </c>
      <c r="F12" s="182">
        <v>8002</v>
      </c>
      <c r="G12" s="182">
        <v>7270</v>
      </c>
      <c r="H12" s="182">
        <v>7577</v>
      </c>
      <c r="I12" s="182">
        <v>7140</v>
      </c>
      <c r="J12" s="182"/>
      <c r="K12" s="182"/>
      <c r="L12" s="182"/>
      <c r="M12" s="182"/>
      <c r="N12" s="182"/>
      <c r="O12" s="183">
        <v>41960</v>
      </c>
      <c r="P12" s="4"/>
      <c r="S12" s="9"/>
    </row>
    <row r="13" spans="2:19">
      <c r="B13" s="55" t="s">
        <v>133</v>
      </c>
      <c r="C13" s="57">
        <v>0.4423999999999999</v>
      </c>
      <c r="D13" s="57">
        <v>0.16591115140525847</v>
      </c>
      <c r="E13" s="57">
        <v>0.56328462646635113</v>
      </c>
      <c r="F13" s="57">
        <v>0.46637346527395995</v>
      </c>
      <c r="G13" s="57">
        <v>0.36885708906044057</v>
      </c>
      <c r="H13" s="57">
        <v>0.51479408236705315</v>
      </c>
      <c r="I13" s="57">
        <v>0.33883367710481904</v>
      </c>
      <c r="J13" s="57"/>
      <c r="K13" s="57"/>
      <c r="L13" s="57"/>
      <c r="M13" s="57"/>
      <c r="N13" s="57"/>
      <c r="O13" s="57">
        <v>0.42633761642531787</v>
      </c>
    </row>
    <row r="14" spans="2:19">
      <c r="C14" s="58"/>
      <c r="D14" s="58"/>
      <c r="E14" s="58"/>
      <c r="F14" s="58"/>
      <c r="G14" s="58"/>
      <c r="H14" s="58"/>
      <c r="I14" s="58"/>
      <c r="J14" s="59"/>
      <c r="K14" s="59"/>
      <c r="L14" s="59"/>
      <c r="M14" s="59"/>
      <c r="N14" s="59"/>
      <c r="O14" s="58"/>
    </row>
    <row r="15" spans="2:19" ht="24" customHeight="1">
      <c r="B15" s="222" t="s">
        <v>5</v>
      </c>
      <c r="C15" s="223" t="str">
        <f>'R_PTW NEW 2026vs2025'!C9:D9</f>
        <v>JULY</v>
      </c>
      <c r="D15" s="223"/>
      <c r="E15" s="224" t="s">
        <v>30</v>
      </c>
      <c r="F15" s="225" t="str">
        <f>'R_PTW 2026vs2025'!F9:G9</f>
        <v>JANUARY-JULY</v>
      </c>
      <c r="G15" s="223"/>
      <c r="H15" s="224" t="s">
        <v>30</v>
      </c>
      <c r="I15" s="58"/>
      <c r="J15" s="59"/>
      <c r="K15" s="59"/>
      <c r="L15" s="59"/>
      <c r="M15" s="59"/>
      <c r="N15" s="59"/>
      <c r="O15" s="58"/>
    </row>
    <row r="16" spans="2:19" ht="21" customHeight="1">
      <c r="B16" s="222"/>
      <c r="C16" s="60">
        <f>'R_PTW NEW 2026vs2025'!C10</f>
        <v>2026</v>
      </c>
      <c r="D16" s="60">
        <f>'R_PTW NEW 2026vs2025'!D10</f>
        <v>2025</v>
      </c>
      <c r="E16" s="224"/>
      <c r="F16" s="60">
        <f>'R_PTW NEW 2026vs2025'!F10</f>
        <v>2026</v>
      </c>
      <c r="G16" s="60">
        <f>'R_PTW NEW 2026vs2025'!G10</f>
        <v>2025</v>
      </c>
      <c r="H16" s="224"/>
      <c r="I16" s="58"/>
      <c r="J16" s="59"/>
      <c r="K16" s="59"/>
      <c r="L16" s="59"/>
      <c r="M16" s="59"/>
      <c r="N16" s="59"/>
      <c r="O16" s="58"/>
    </row>
    <row r="17" spans="2:15" ht="19.5" customHeight="1">
      <c r="B17" s="61" t="s">
        <v>34</v>
      </c>
      <c r="C17" s="62">
        <v>7140</v>
      </c>
      <c r="D17" s="62">
        <v>5333</v>
      </c>
      <c r="E17" s="63">
        <v>0.33883367710481904</v>
      </c>
      <c r="F17" s="62">
        <v>41960</v>
      </c>
      <c r="G17" s="61">
        <v>29418</v>
      </c>
      <c r="H17" s="63">
        <v>0.42633761642531787</v>
      </c>
      <c r="I17" s="58"/>
      <c r="J17" s="59"/>
      <c r="K17" s="59"/>
      <c r="L17" s="59"/>
      <c r="M17" s="59"/>
      <c r="N17" s="59"/>
      <c r="O17" s="58"/>
    </row>
    <row r="18" spans="2:15">
      <c r="B18" s="64"/>
      <c r="C18" s="65"/>
      <c r="D18" s="64"/>
      <c r="E18" s="66"/>
      <c r="F18" s="58"/>
      <c r="G18" s="58"/>
      <c r="H18" s="58"/>
      <c r="I18" s="58"/>
      <c r="J18" s="59"/>
      <c r="K18" s="59"/>
      <c r="L18" s="59"/>
      <c r="M18" s="59"/>
      <c r="N18" s="59"/>
      <c r="O18" s="58"/>
    </row>
    <row r="43" spans="2:15">
      <c r="B43" s="2" t="s">
        <v>65</v>
      </c>
    </row>
    <row r="44" spans="2:15">
      <c r="B44" s="2"/>
    </row>
    <row r="47" spans="2:15" hidden="1"/>
    <row r="48" spans="2:15" hidden="1">
      <c r="B48" t="s">
        <v>31</v>
      </c>
      <c r="C48">
        <v>139</v>
      </c>
      <c r="D48">
        <v>336</v>
      </c>
      <c r="E48">
        <v>503</v>
      </c>
      <c r="F48">
        <v>621</v>
      </c>
      <c r="G48">
        <v>785</v>
      </c>
      <c r="H48">
        <v>608</v>
      </c>
      <c r="I48">
        <v>455</v>
      </c>
      <c r="J48">
        <v>385</v>
      </c>
      <c r="K48">
        <v>308</v>
      </c>
      <c r="L48">
        <v>327</v>
      </c>
      <c r="M48">
        <v>270</v>
      </c>
      <c r="N48">
        <v>399</v>
      </c>
      <c r="O48">
        <v>5136</v>
      </c>
    </row>
    <row r="49" spans="2:16" hidden="1">
      <c r="C49" s="8">
        <v>0.53667953667953672</v>
      </c>
      <c r="D49" s="8">
        <v>0.57240204429301533</v>
      </c>
      <c r="E49" s="8">
        <v>0.50808080808080813</v>
      </c>
      <c r="F49" s="8">
        <v>0.38286066584463624</v>
      </c>
      <c r="G49" s="8">
        <v>0.53184281842818426</v>
      </c>
      <c r="H49" s="8">
        <v>0.39175257731958762</v>
      </c>
      <c r="I49" s="8">
        <v>0.33357771260997066</v>
      </c>
      <c r="J49" s="8">
        <v>0.40526315789473683</v>
      </c>
      <c r="K49" s="8">
        <v>0.44</v>
      </c>
      <c r="L49" s="8">
        <v>0.61350844277673544</v>
      </c>
      <c r="M49" s="8">
        <v>0.81818181818181823</v>
      </c>
      <c r="N49" s="8">
        <v>1.1981981981981982</v>
      </c>
      <c r="O49" s="8">
        <v>0.48017950635751683</v>
      </c>
    </row>
    <row r="50" spans="2:16" hidden="1">
      <c r="B50" t="s">
        <v>32</v>
      </c>
      <c r="C50" s="67">
        <v>316</v>
      </c>
      <c r="D50" s="68">
        <v>531</v>
      </c>
      <c r="E50" s="68">
        <v>826</v>
      </c>
      <c r="F50" s="68">
        <v>728</v>
      </c>
      <c r="G50" s="68">
        <v>677</v>
      </c>
      <c r="H50" s="68">
        <v>632</v>
      </c>
      <c r="I50" s="68">
        <v>583</v>
      </c>
      <c r="J50" s="68">
        <v>390</v>
      </c>
      <c r="K50">
        <v>402</v>
      </c>
      <c r="L50">
        <v>205</v>
      </c>
      <c r="M50">
        <v>225</v>
      </c>
      <c r="N50">
        <v>241</v>
      </c>
      <c r="O50">
        <v>5756</v>
      </c>
      <c r="P50">
        <v>2401</v>
      </c>
    </row>
    <row r="51" spans="2:16" hidden="1">
      <c r="C51" s="8">
        <v>2.1351351351351351</v>
      </c>
      <c r="D51" s="8">
        <v>2.0661478599221792</v>
      </c>
      <c r="E51" s="8">
        <v>0.7428057553956835</v>
      </c>
      <c r="F51" s="8">
        <v>0.4925575101488498</v>
      </c>
      <c r="G51" s="8">
        <v>0.55628594905505346</v>
      </c>
      <c r="H51" s="8">
        <v>0.51930977814297452</v>
      </c>
      <c r="I51" s="8">
        <v>0.52333931777378817</v>
      </c>
      <c r="J51" s="8">
        <v>0.48088779284833538</v>
      </c>
      <c r="K51" s="8">
        <v>0.73897058823529416</v>
      </c>
      <c r="L51" s="8">
        <v>0.66129032258064513</v>
      </c>
      <c r="M51" s="8">
        <v>0.8035714285714286</v>
      </c>
      <c r="N51" s="8">
        <v>1.0711111111111111</v>
      </c>
      <c r="O51" s="8">
        <v>0.6606220589923103</v>
      </c>
      <c r="P51" s="4" t="e">
        <v>#DIV/0!</v>
      </c>
    </row>
    <row r="52" spans="2:16" hidden="1">
      <c r="B52" t="s">
        <v>32</v>
      </c>
      <c r="C52" s="67">
        <v>171</v>
      </c>
      <c r="D52" s="68">
        <v>277</v>
      </c>
      <c r="E52" s="68">
        <v>688</v>
      </c>
      <c r="F52" s="68">
        <v>849</v>
      </c>
      <c r="G52" s="68"/>
      <c r="H52" s="68"/>
      <c r="I52" s="68"/>
      <c r="J52" s="68"/>
      <c r="O52">
        <v>1985</v>
      </c>
    </row>
    <row r="53" spans="2:16" hidden="1">
      <c r="C53" s="8">
        <v>0.70954356846473032</v>
      </c>
      <c r="D53" s="8">
        <v>0.9264214046822743</v>
      </c>
      <c r="E53" s="8">
        <v>0.71443406022845279</v>
      </c>
      <c r="F53" s="8">
        <v>0.57326130992572588</v>
      </c>
      <c r="G53" s="8">
        <v>0</v>
      </c>
      <c r="H53" s="8">
        <v>0</v>
      </c>
      <c r="I53" s="8" t="e">
        <v>#DIV/0!</v>
      </c>
      <c r="J53" s="8" t="e">
        <v>#DIV/0!</v>
      </c>
      <c r="K53" s="8" t="e">
        <v>#DIV/0!</v>
      </c>
      <c r="L53" s="8" t="e">
        <v>#DIV/0!</v>
      </c>
      <c r="M53" s="8" t="e">
        <v>#DIV/0!</v>
      </c>
      <c r="N53" s="8" t="e">
        <v>#DIV/0!</v>
      </c>
      <c r="O53" s="8">
        <v>0.35541629364368843</v>
      </c>
      <c r="P53" s="8"/>
    </row>
    <row r="54" spans="2:16" hidden="1"/>
  </sheetData>
  <mergeCells count="6">
    <mergeCell ref="B2:O2"/>
    <mergeCell ref="B15:B16"/>
    <mergeCell ref="C15:D15"/>
    <mergeCell ref="E15:E16"/>
    <mergeCell ref="F15:G15"/>
    <mergeCell ref="H15:H16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>
    <pageSetUpPr fitToPage="1"/>
  </sheetPr>
  <dimension ref="B2:X143"/>
  <sheetViews>
    <sheetView showGridLines="0" zoomScale="80" zoomScaleNormal="80" workbookViewId="0">
      <selection activeCell="B1" sqref="B1"/>
    </sheetView>
  </sheetViews>
  <sheetFormatPr defaultColWidth="9.109375" defaultRowHeight="13.2"/>
  <cols>
    <col min="1" max="1" width="2.44140625" style="7" customWidth="1"/>
    <col min="2" max="2" width="9.6640625" style="7" customWidth="1"/>
    <col min="3" max="3" width="17.33203125" style="7" customWidth="1"/>
    <col min="4" max="4" width="10" style="7" customWidth="1"/>
    <col min="5" max="5" width="10.6640625" style="7" customWidth="1"/>
    <col min="6" max="6" width="9.44140625" style="7" customWidth="1"/>
    <col min="7" max="7" width="10.44140625" style="7" customWidth="1"/>
    <col min="8" max="8" width="12.6640625" style="7" customWidth="1"/>
    <col min="9" max="9" width="3.44140625" style="7" customWidth="1"/>
    <col min="10" max="10" width="30.44140625" style="7" customWidth="1"/>
    <col min="11" max="11" width="19.88671875" style="7" customWidth="1"/>
    <col min="12" max="13" width="8.6640625" style="7" customWidth="1"/>
    <col min="14" max="14" width="9.44140625" style="7" customWidth="1"/>
    <col min="15" max="16" width="8.6640625" style="7" customWidth="1"/>
    <col min="17" max="17" width="3.109375" style="7" customWidth="1"/>
    <col min="18" max="18" width="22.44140625" style="7" customWidth="1"/>
    <col min="19" max="19" width="18.44140625" style="7" customWidth="1"/>
    <col min="20" max="21" width="8.88671875" style="7" customWidth="1"/>
    <col min="22" max="22" width="10" style="7" customWidth="1"/>
    <col min="23" max="24" width="8.88671875" style="7" customWidth="1"/>
    <col min="25" max="16384" width="9.109375" style="7"/>
  </cols>
  <sheetData>
    <row r="2" spans="2:24" ht="13.8">
      <c r="B2" s="226" t="s">
        <v>135</v>
      </c>
      <c r="C2" s="226"/>
      <c r="D2" s="226"/>
      <c r="E2" s="226"/>
      <c r="F2" s="226"/>
      <c r="G2" s="226"/>
      <c r="H2" s="226"/>
      <c r="I2" s="69"/>
      <c r="J2" s="227" t="s">
        <v>96</v>
      </c>
      <c r="K2" s="227"/>
      <c r="L2" s="227"/>
      <c r="M2" s="227"/>
      <c r="N2" s="227"/>
      <c r="O2" s="227"/>
      <c r="P2" s="227"/>
      <c r="R2" s="227" t="s">
        <v>97</v>
      </c>
      <c r="S2" s="227"/>
      <c r="T2" s="227"/>
      <c r="U2" s="227"/>
      <c r="V2" s="227"/>
      <c r="W2" s="227"/>
      <c r="X2" s="227"/>
    </row>
    <row r="3" spans="2:24" ht="15" customHeight="1">
      <c r="B3" s="228" t="s">
        <v>49</v>
      </c>
      <c r="C3" s="229" t="s">
        <v>50</v>
      </c>
      <c r="D3" s="229" t="s">
        <v>156</v>
      </c>
      <c r="E3" s="229"/>
      <c r="F3" s="229"/>
      <c r="G3" s="229"/>
      <c r="H3" s="229"/>
      <c r="I3" s="69"/>
      <c r="J3" s="228" t="s">
        <v>51</v>
      </c>
      <c r="K3" s="229" t="s">
        <v>50</v>
      </c>
      <c r="L3" s="229" t="str">
        <f>D3</f>
        <v>January-July</v>
      </c>
      <c r="M3" s="229"/>
      <c r="N3" s="229"/>
      <c r="O3" s="229"/>
      <c r="P3" s="229"/>
      <c r="R3" s="228" t="s">
        <v>42</v>
      </c>
      <c r="S3" s="229" t="s">
        <v>50</v>
      </c>
      <c r="T3" s="229" t="str">
        <f>L3</f>
        <v>January-July</v>
      </c>
      <c r="U3" s="229"/>
      <c r="V3" s="229"/>
      <c r="W3" s="229"/>
      <c r="X3" s="229"/>
    </row>
    <row r="4" spans="2:24" ht="15" customHeight="1">
      <c r="B4" s="228"/>
      <c r="C4" s="229"/>
      <c r="D4" s="70">
        <v>2026</v>
      </c>
      <c r="E4" s="70" t="s">
        <v>52</v>
      </c>
      <c r="F4" s="70">
        <v>2025</v>
      </c>
      <c r="G4" s="70" t="s">
        <v>52</v>
      </c>
      <c r="H4" s="70" t="s">
        <v>53</v>
      </c>
      <c r="I4" s="71"/>
      <c r="J4" s="228"/>
      <c r="K4" s="229"/>
      <c r="L4" s="229">
        <v>2026</v>
      </c>
      <c r="M4" s="229">
        <v>2025</v>
      </c>
      <c r="N4" s="230" t="s">
        <v>54</v>
      </c>
      <c r="O4" s="230" t="s">
        <v>106</v>
      </c>
      <c r="P4" s="230" t="s">
        <v>85</v>
      </c>
      <c r="R4" s="228"/>
      <c r="S4" s="229"/>
      <c r="T4" s="229">
        <v>2026</v>
      </c>
      <c r="U4" s="229">
        <v>2025</v>
      </c>
      <c r="V4" s="230" t="s">
        <v>54</v>
      </c>
      <c r="W4" s="230" t="s">
        <v>106</v>
      </c>
      <c r="X4" s="230" t="s">
        <v>85</v>
      </c>
    </row>
    <row r="5" spans="2:24" ht="12.75" customHeight="1">
      <c r="B5" s="159">
        <v>1</v>
      </c>
      <c r="C5" s="160" t="s">
        <v>25</v>
      </c>
      <c r="D5" s="161">
        <v>7451</v>
      </c>
      <c r="E5" s="72">
        <v>0.1775696480064822</v>
      </c>
      <c r="F5" s="161">
        <v>6162</v>
      </c>
      <c r="G5" s="72">
        <v>0.20946359371813175</v>
      </c>
      <c r="H5" s="72">
        <v>0.20918532943849399</v>
      </c>
      <c r="J5" s="228"/>
      <c r="K5" s="229"/>
      <c r="L5" s="229"/>
      <c r="M5" s="229"/>
      <c r="N5" s="231"/>
      <c r="O5" s="231"/>
      <c r="P5" s="231"/>
      <c r="R5" s="228"/>
      <c r="S5" s="229"/>
      <c r="T5" s="229"/>
      <c r="U5" s="229"/>
      <c r="V5" s="231"/>
      <c r="W5" s="231"/>
      <c r="X5" s="231"/>
    </row>
    <row r="6" spans="2:24" ht="14.4">
      <c r="B6" s="162">
        <v>2</v>
      </c>
      <c r="C6" s="163" t="s">
        <v>24</v>
      </c>
      <c r="D6" s="164">
        <v>4243</v>
      </c>
      <c r="E6" s="74">
        <v>0.10111770453516361</v>
      </c>
      <c r="F6" s="164">
        <v>3659</v>
      </c>
      <c r="G6" s="74">
        <v>0.12437963151811816</v>
      </c>
      <c r="H6" s="74">
        <v>0.15960644984968564</v>
      </c>
      <c r="J6" s="75" t="s">
        <v>67</v>
      </c>
      <c r="K6" s="167" t="s">
        <v>25</v>
      </c>
      <c r="L6" s="203">
        <v>2977</v>
      </c>
      <c r="M6" s="203">
        <v>2167</v>
      </c>
      <c r="N6" s="76">
        <v>0.37378864790032296</v>
      </c>
      <c r="O6" s="77"/>
      <c r="P6" s="78"/>
      <c r="R6" s="75" t="s">
        <v>43</v>
      </c>
      <c r="S6" s="167" t="s">
        <v>25</v>
      </c>
      <c r="T6" s="203">
        <v>2623</v>
      </c>
      <c r="U6" s="203">
        <v>2246</v>
      </c>
      <c r="V6" s="76">
        <v>0.16785396260017804</v>
      </c>
      <c r="W6" s="77"/>
      <c r="X6" s="78"/>
    </row>
    <row r="7" spans="2:24" ht="14.4">
      <c r="B7" s="159">
        <v>3</v>
      </c>
      <c r="C7" s="160" t="s">
        <v>26</v>
      </c>
      <c r="D7" s="161">
        <v>3023</v>
      </c>
      <c r="E7" s="72">
        <v>7.2043087628988825E-2</v>
      </c>
      <c r="F7" s="161">
        <v>1203</v>
      </c>
      <c r="G7" s="72">
        <v>4.0893330613909852E-2</v>
      </c>
      <c r="H7" s="72">
        <v>1.5128844555278471</v>
      </c>
      <c r="J7" s="75"/>
      <c r="K7" s="168" t="s">
        <v>26</v>
      </c>
      <c r="L7" s="204">
        <v>2904</v>
      </c>
      <c r="M7" s="204">
        <v>1096</v>
      </c>
      <c r="N7" s="79">
        <v>1.6496350364963503</v>
      </c>
      <c r="O7" s="80"/>
      <c r="P7" s="81"/>
      <c r="R7" s="75"/>
      <c r="S7" s="168" t="s">
        <v>24</v>
      </c>
      <c r="T7" s="204">
        <v>1048</v>
      </c>
      <c r="U7" s="204">
        <v>1173</v>
      </c>
      <c r="V7" s="79">
        <v>-0.10656436487638532</v>
      </c>
      <c r="W7" s="80"/>
      <c r="X7" s="81"/>
    </row>
    <row r="8" spans="2:24" ht="14.4">
      <c r="B8" s="162">
        <v>4</v>
      </c>
      <c r="C8" s="163" t="s">
        <v>107</v>
      </c>
      <c r="D8" s="164">
        <v>2782</v>
      </c>
      <c r="E8" s="74">
        <v>6.629965920735921E-2</v>
      </c>
      <c r="F8" s="164">
        <v>1786</v>
      </c>
      <c r="G8" s="74">
        <v>6.0711129240600993E-2</v>
      </c>
      <c r="H8" s="74">
        <v>0.55767077267637188</v>
      </c>
      <c r="J8" s="75"/>
      <c r="K8" s="167" t="s">
        <v>41</v>
      </c>
      <c r="L8" s="203">
        <v>1936</v>
      </c>
      <c r="M8" s="203">
        <v>1030</v>
      </c>
      <c r="N8" s="76">
        <v>0.87961165048543699</v>
      </c>
      <c r="O8" s="80"/>
      <c r="P8" s="81"/>
      <c r="R8" s="75"/>
      <c r="S8" s="167" t="s">
        <v>149</v>
      </c>
      <c r="T8" s="203">
        <v>710</v>
      </c>
      <c r="U8" s="203">
        <v>545</v>
      </c>
      <c r="V8" s="76">
        <v>0.30275229357798161</v>
      </c>
      <c r="W8" s="80"/>
      <c r="X8" s="81"/>
    </row>
    <row r="9" spans="2:24">
      <c r="B9" s="159">
        <v>5</v>
      </c>
      <c r="C9" s="160" t="s">
        <v>0</v>
      </c>
      <c r="D9" s="161">
        <v>2696</v>
      </c>
      <c r="E9" s="72">
        <v>6.4250137032005911E-2</v>
      </c>
      <c r="F9" s="161">
        <v>2602</v>
      </c>
      <c r="G9" s="72">
        <v>8.8449248759263036E-2</v>
      </c>
      <c r="H9" s="72">
        <v>3.6126056879323576E-2</v>
      </c>
      <c r="J9" s="75"/>
      <c r="K9" s="82" t="s">
        <v>154</v>
      </c>
      <c r="L9" s="83">
        <v>11906</v>
      </c>
      <c r="M9" s="83">
        <v>7572</v>
      </c>
      <c r="N9" s="79">
        <v>0.57237189646064457</v>
      </c>
      <c r="O9" s="84"/>
      <c r="P9" s="85"/>
      <c r="R9" s="75"/>
      <c r="S9" s="82" t="s">
        <v>154</v>
      </c>
      <c r="T9" s="83">
        <v>3765</v>
      </c>
      <c r="U9" s="83">
        <v>2327</v>
      </c>
      <c r="V9" s="79">
        <v>0.6179630425440481</v>
      </c>
      <c r="W9" s="84"/>
      <c r="X9" s="85"/>
    </row>
    <row r="10" spans="2:24">
      <c r="B10" s="162">
        <v>6</v>
      </c>
      <c r="C10" s="163" t="s">
        <v>108</v>
      </c>
      <c r="D10" s="164">
        <v>2320</v>
      </c>
      <c r="E10" s="74">
        <v>5.528943542813565E-2</v>
      </c>
      <c r="F10" s="164">
        <v>1338</v>
      </c>
      <c r="G10" s="74">
        <v>4.5482357740159088E-2</v>
      </c>
      <c r="H10" s="74">
        <v>0.7339312406576981</v>
      </c>
      <c r="J10" s="86" t="s">
        <v>67</v>
      </c>
      <c r="K10" s="87"/>
      <c r="L10" s="169">
        <v>19723</v>
      </c>
      <c r="M10" s="169">
        <v>11865</v>
      </c>
      <c r="N10" s="170">
        <v>0.66228402865571012</v>
      </c>
      <c r="O10" s="88">
        <v>0.47003169609875839</v>
      </c>
      <c r="P10" s="88">
        <v>0.40332449520701613</v>
      </c>
      <c r="R10" s="86" t="s">
        <v>58</v>
      </c>
      <c r="S10" s="87"/>
      <c r="T10" s="169">
        <v>8146</v>
      </c>
      <c r="U10" s="169">
        <v>6291</v>
      </c>
      <c r="V10" s="170">
        <v>0.29486568113177558</v>
      </c>
      <c r="W10" s="88">
        <v>0.19413264698172111</v>
      </c>
      <c r="X10" s="88">
        <v>0.21384866408321435</v>
      </c>
    </row>
    <row r="11" spans="2:24" ht="14.4">
      <c r="B11" s="159">
        <v>7</v>
      </c>
      <c r="C11" s="160" t="s">
        <v>41</v>
      </c>
      <c r="D11" s="161">
        <v>2038</v>
      </c>
      <c r="E11" s="72">
        <v>4.8568909225232958E-2</v>
      </c>
      <c r="F11" s="161">
        <v>1093</v>
      </c>
      <c r="G11" s="72">
        <v>3.7154123325854917E-2</v>
      </c>
      <c r="H11" s="72">
        <v>0.86459286367795052</v>
      </c>
      <c r="J11" s="75" t="s">
        <v>68</v>
      </c>
      <c r="K11" s="205" t="s">
        <v>113</v>
      </c>
      <c r="L11" s="203">
        <v>132</v>
      </c>
      <c r="M11" s="203">
        <v>1</v>
      </c>
      <c r="N11" s="76">
        <v>131</v>
      </c>
      <c r="O11" s="77"/>
      <c r="P11" s="78"/>
      <c r="R11" s="75" t="s">
        <v>44</v>
      </c>
      <c r="S11" s="205" t="s">
        <v>26</v>
      </c>
      <c r="T11" s="203">
        <v>931</v>
      </c>
      <c r="U11" s="203">
        <v>397</v>
      </c>
      <c r="V11" s="76">
        <v>1.3450881612090679</v>
      </c>
      <c r="W11" s="77"/>
      <c r="X11" s="78"/>
    </row>
    <row r="12" spans="2:24" ht="14.4">
      <c r="B12" s="162">
        <v>8</v>
      </c>
      <c r="C12" s="163" t="s">
        <v>105</v>
      </c>
      <c r="D12" s="164">
        <v>1719</v>
      </c>
      <c r="E12" s="74">
        <v>4.0966611853864306E-2</v>
      </c>
      <c r="F12" s="164">
        <v>1103</v>
      </c>
      <c r="G12" s="74">
        <v>3.7494051261132637E-2</v>
      </c>
      <c r="H12" s="74">
        <v>0.55847688123300099</v>
      </c>
      <c r="J12" s="75"/>
      <c r="K12" s="206" t="s">
        <v>41</v>
      </c>
      <c r="L12" s="204">
        <v>91</v>
      </c>
      <c r="M12" s="204">
        <v>57</v>
      </c>
      <c r="N12" s="79">
        <v>0.59649122807017552</v>
      </c>
      <c r="O12" s="80"/>
      <c r="P12" s="81"/>
      <c r="R12" s="75"/>
      <c r="S12" s="206" t="s">
        <v>147</v>
      </c>
      <c r="T12" s="204">
        <v>530</v>
      </c>
      <c r="U12" s="204">
        <v>89</v>
      </c>
      <c r="V12" s="79">
        <v>4.9550561797752808</v>
      </c>
      <c r="W12" s="80"/>
      <c r="X12" s="81"/>
    </row>
    <row r="13" spans="2:24" ht="14.4">
      <c r="B13" s="159">
        <v>9</v>
      </c>
      <c r="C13" s="160" t="s">
        <v>27</v>
      </c>
      <c r="D13" s="161">
        <v>1366</v>
      </c>
      <c r="E13" s="72">
        <v>3.2554038273635039E-2</v>
      </c>
      <c r="F13" s="161">
        <v>949</v>
      </c>
      <c r="G13" s="72">
        <v>3.2259161057855736E-2</v>
      </c>
      <c r="H13" s="72">
        <v>0.43940990516332978</v>
      </c>
      <c r="J13" s="75"/>
      <c r="K13" s="205" t="s">
        <v>147</v>
      </c>
      <c r="L13" s="203">
        <v>40</v>
      </c>
      <c r="M13" s="203"/>
      <c r="N13" s="76"/>
      <c r="O13" s="80"/>
      <c r="P13" s="81"/>
      <c r="R13" s="75"/>
      <c r="S13" s="205" t="s">
        <v>107</v>
      </c>
      <c r="T13" s="203">
        <v>317</v>
      </c>
      <c r="U13" s="203">
        <v>196</v>
      </c>
      <c r="V13" s="76">
        <v>0.61734693877551017</v>
      </c>
      <c r="W13" s="80"/>
      <c r="X13" s="81"/>
    </row>
    <row r="14" spans="2:24">
      <c r="B14" s="162">
        <v>10</v>
      </c>
      <c r="C14" s="163" t="s">
        <v>28</v>
      </c>
      <c r="D14" s="164">
        <v>1316</v>
      </c>
      <c r="E14" s="74">
        <v>3.1362455613545913E-2</v>
      </c>
      <c r="F14" s="164">
        <v>1079</v>
      </c>
      <c r="G14" s="74">
        <v>3.6678224216466111E-2</v>
      </c>
      <c r="H14" s="74">
        <v>0.2196478220574607</v>
      </c>
      <c r="J14" s="75"/>
      <c r="K14" s="82" t="s">
        <v>154</v>
      </c>
      <c r="L14" s="83">
        <v>114</v>
      </c>
      <c r="M14" s="83">
        <v>88</v>
      </c>
      <c r="N14" s="79">
        <v>0.29545454545454541</v>
      </c>
      <c r="O14" s="84"/>
      <c r="P14" s="85"/>
      <c r="R14" s="75"/>
      <c r="S14" s="82" t="s">
        <v>154</v>
      </c>
      <c r="T14" s="83">
        <v>1137</v>
      </c>
      <c r="U14" s="83">
        <v>1147</v>
      </c>
      <c r="V14" s="79">
        <v>-8.718395815169977E-3</v>
      </c>
      <c r="W14" s="84"/>
      <c r="X14" s="85"/>
    </row>
    <row r="15" spans="2:24">
      <c r="B15" s="234" t="s">
        <v>56</v>
      </c>
      <c r="C15" s="234"/>
      <c r="D15" s="89">
        <v>28954</v>
      </c>
      <c r="E15" s="90">
        <v>0.69002168680441356</v>
      </c>
      <c r="F15" s="89">
        <v>20974</v>
      </c>
      <c r="G15" s="90">
        <v>0.71296485145149235</v>
      </c>
      <c r="H15" s="91">
        <v>0.38047105940688475</v>
      </c>
      <c r="J15" s="86" t="s">
        <v>68</v>
      </c>
      <c r="K15" s="87"/>
      <c r="L15" s="169">
        <v>377</v>
      </c>
      <c r="M15" s="169">
        <v>146</v>
      </c>
      <c r="N15" s="170">
        <v>1.5821917808219177</v>
      </c>
      <c r="O15" s="88">
        <v>8.9845332570720436E-3</v>
      </c>
      <c r="P15" s="88">
        <v>4.9629478550547281E-3</v>
      </c>
      <c r="R15" s="86" t="s">
        <v>59</v>
      </c>
      <c r="S15" s="87"/>
      <c r="T15" s="169">
        <v>2915</v>
      </c>
      <c r="U15" s="169">
        <v>1829</v>
      </c>
      <c r="V15" s="170">
        <v>0.59376708583925653</v>
      </c>
      <c r="W15" s="88">
        <v>6.9469269083196297E-2</v>
      </c>
      <c r="X15" s="88">
        <v>6.2172819362295191E-2</v>
      </c>
    </row>
    <row r="16" spans="2:24" ht="14.4">
      <c r="B16" s="234" t="s">
        <v>57</v>
      </c>
      <c r="C16" s="234"/>
      <c r="D16" s="89">
        <v>13007</v>
      </c>
      <c r="E16" s="90">
        <v>0.30997831319558639</v>
      </c>
      <c r="F16" s="89">
        <v>8444</v>
      </c>
      <c r="G16" s="90">
        <v>0.2870351485485077</v>
      </c>
      <c r="H16" s="91">
        <v>0.5403837044054951</v>
      </c>
      <c r="J16" s="75" t="s">
        <v>69</v>
      </c>
      <c r="K16" s="167" t="s">
        <v>25</v>
      </c>
      <c r="L16" s="203">
        <v>1360</v>
      </c>
      <c r="M16" s="203">
        <v>1199</v>
      </c>
      <c r="N16" s="76">
        <v>0.13427856547122596</v>
      </c>
      <c r="O16" s="77"/>
      <c r="P16" s="78"/>
      <c r="R16" s="75" t="s">
        <v>48</v>
      </c>
      <c r="S16" s="205" t="s">
        <v>29</v>
      </c>
      <c r="T16" s="203">
        <v>264</v>
      </c>
      <c r="U16" s="203">
        <v>143</v>
      </c>
      <c r="V16" s="76">
        <v>0.84615384615384626</v>
      </c>
      <c r="W16" s="77"/>
      <c r="X16" s="78"/>
    </row>
    <row r="17" spans="2:24" ht="14.4">
      <c r="B17" s="235" t="s">
        <v>55</v>
      </c>
      <c r="C17" s="235"/>
      <c r="D17" s="165">
        <v>41961</v>
      </c>
      <c r="E17" s="92">
        <v>1</v>
      </c>
      <c r="F17" s="165">
        <v>29418</v>
      </c>
      <c r="G17" s="92">
        <v>1.0000000000000007</v>
      </c>
      <c r="H17" s="166">
        <v>0.42637160921884565</v>
      </c>
      <c r="J17" s="75"/>
      <c r="K17" s="168" t="s">
        <v>105</v>
      </c>
      <c r="L17" s="204">
        <v>732</v>
      </c>
      <c r="M17" s="204">
        <v>660</v>
      </c>
      <c r="N17" s="79">
        <v>0.10909090909090913</v>
      </c>
      <c r="O17" s="80"/>
      <c r="P17" s="81"/>
      <c r="R17" s="75"/>
      <c r="S17" s="206" t="s">
        <v>25</v>
      </c>
      <c r="T17" s="204">
        <v>245</v>
      </c>
      <c r="U17" s="204">
        <v>226</v>
      </c>
      <c r="V17" s="79">
        <v>8.4070796460177011E-2</v>
      </c>
      <c r="W17" s="80"/>
      <c r="X17" s="81"/>
    </row>
    <row r="18" spans="2:24" ht="14.4">
      <c r="B18" s="236" t="s">
        <v>65</v>
      </c>
      <c r="C18" s="236"/>
      <c r="D18" s="236"/>
      <c r="E18" s="236"/>
      <c r="F18" s="236"/>
      <c r="G18" s="236"/>
      <c r="H18" s="236"/>
      <c r="J18" s="75"/>
      <c r="K18" s="167" t="s">
        <v>150</v>
      </c>
      <c r="L18" s="203">
        <v>385</v>
      </c>
      <c r="M18" s="203">
        <v>250</v>
      </c>
      <c r="N18" s="76">
        <v>0.54</v>
      </c>
      <c r="O18" s="80"/>
      <c r="P18" s="81"/>
      <c r="R18" s="75"/>
      <c r="S18" s="205" t="s">
        <v>24</v>
      </c>
      <c r="T18" s="203">
        <v>245</v>
      </c>
      <c r="U18" s="203"/>
      <c r="V18" s="76"/>
      <c r="W18" s="80"/>
      <c r="X18" s="81"/>
    </row>
    <row r="19" spans="2:24">
      <c r="B19" s="233" t="s">
        <v>39</v>
      </c>
      <c r="C19" s="233"/>
      <c r="D19" s="233"/>
      <c r="E19" s="233"/>
      <c r="F19" s="233"/>
      <c r="G19" s="233"/>
      <c r="H19" s="233"/>
      <c r="J19" s="75"/>
      <c r="K19" s="82" t="s">
        <v>154</v>
      </c>
      <c r="L19" s="83">
        <v>2788</v>
      </c>
      <c r="M19" s="83">
        <v>1897</v>
      </c>
      <c r="N19" s="79">
        <v>0.46968898260411174</v>
      </c>
      <c r="O19" s="84"/>
      <c r="P19" s="85"/>
      <c r="R19" s="75"/>
      <c r="S19" s="82" t="s">
        <v>154</v>
      </c>
      <c r="T19" s="83">
        <v>1237</v>
      </c>
      <c r="U19" s="83">
        <v>537</v>
      </c>
      <c r="V19" s="79">
        <v>1.3035381750465551</v>
      </c>
      <c r="W19" s="84"/>
      <c r="X19" s="85"/>
    </row>
    <row r="20" spans="2:24">
      <c r="B20" s="233"/>
      <c r="C20" s="233"/>
      <c r="D20" s="233"/>
      <c r="E20" s="233"/>
      <c r="F20" s="233"/>
      <c r="G20" s="233"/>
      <c r="H20" s="233"/>
      <c r="J20" s="86" t="s">
        <v>69</v>
      </c>
      <c r="K20" s="87"/>
      <c r="L20" s="169">
        <v>5265</v>
      </c>
      <c r="M20" s="169">
        <v>4006</v>
      </c>
      <c r="N20" s="170">
        <v>0.3142785821268097</v>
      </c>
      <c r="O20" s="88">
        <v>0.12547365410738542</v>
      </c>
      <c r="P20" s="88">
        <v>0.13617513087225508</v>
      </c>
      <c r="R20" s="86" t="s">
        <v>63</v>
      </c>
      <c r="S20" s="86"/>
      <c r="T20" s="169">
        <v>1991</v>
      </c>
      <c r="U20" s="169">
        <v>906</v>
      </c>
      <c r="V20" s="170">
        <v>1.1975717439293598</v>
      </c>
      <c r="W20" s="88">
        <v>4.744882152474917E-2</v>
      </c>
      <c r="X20" s="88">
        <v>3.0797470936161534E-2</v>
      </c>
    </row>
    <row r="21" spans="2:24" ht="12.75" customHeight="1">
      <c r="J21" s="75" t="s">
        <v>70</v>
      </c>
      <c r="K21" s="205" t="s">
        <v>25</v>
      </c>
      <c r="L21" s="203">
        <v>1434</v>
      </c>
      <c r="M21" s="203">
        <v>1446</v>
      </c>
      <c r="N21" s="76">
        <v>-8.2987551867219622E-3</v>
      </c>
      <c r="O21" s="77"/>
      <c r="P21" s="78"/>
      <c r="R21" s="75" t="s">
        <v>86</v>
      </c>
      <c r="S21" s="205" t="s">
        <v>0</v>
      </c>
      <c r="T21" s="203">
        <v>1511</v>
      </c>
      <c r="U21" s="203">
        <v>1503</v>
      </c>
      <c r="V21" s="76">
        <v>5.3226879574184149E-3</v>
      </c>
      <c r="W21" s="77"/>
      <c r="X21" s="78"/>
    </row>
    <row r="22" spans="2:24" ht="14.4">
      <c r="J22" s="75"/>
      <c r="K22" s="206" t="s">
        <v>24</v>
      </c>
      <c r="L22" s="204">
        <v>1363</v>
      </c>
      <c r="M22" s="204">
        <v>1041</v>
      </c>
      <c r="N22" s="79">
        <v>0.30931796349663787</v>
      </c>
      <c r="O22" s="80"/>
      <c r="P22" s="81"/>
      <c r="R22" s="75"/>
      <c r="S22" s="206" t="s">
        <v>25</v>
      </c>
      <c r="T22" s="204">
        <v>1299</v>
      </c>
      <c r="U22" s="204">
        <v>1007</v>
      </c>
      <c r="V22" s="79">
        <v>0.28997020854021849</v>
      </c>
      <c r="W22" s="80"/>
      <c r="X22" s="81"/>
    </row>
    <row r="23" spans="2:24" ht="14.4">
      <c r="B23" s="93"/>
      <c r="C23" s="93"/>
      <c r="D23" s="93"/>
      <c r="E23" s="93"/>
      <c r="F23" s="93"/>
      <c r="G23" s="93"/>
      <c r="H23" s="93"/>
      <c r="J23" s="75"/>
      <c r="K23" s="205" t="s">
        <v>107</v>
      </c>
      <c r="L23" s="203">
        <v>421</v>
      </c>
      <c r="M23" s="203">
        <v>424</v>
      </c>
      <c r="N23" s="76">
        <v>-7.0754716981131782E-3</v>
      </c>
      <c r="O23" s="80"/>
      <c r="P23" s="81"/>
      <c r="R23" s="75"/>
      <c r="S23" s="205" t="s">
        <v>105</v>
      </c>
      <c r="T23" s="203">
        <v>988</v>
      </c>
      <c r="U23" s="203">
        <v>777</v>
      </c>
      <c r="V23" s="76">
        <v>0.27155727155727161</v>
      </c>
      <c r="W23" s="80"/>
      <c r="X23" s="81"/>
    </row>
    <row r="24" spans="2:24">
      <c r="B24" s="93"/>
      <c r="C24" s="93"/>
      <c r="D24" s="93"/>
      <c r="E24" s="93"/>
      <c r="F24" s="93"/>
      <c r="G24" s="93"/>
      <c r="H24" s="93"/>
      <c r="J24" s="75"/>
      <c r="K24" s="82" t="s">
        <v>154</v>
      </c>
      <c r="L24" s="83">
        <v>2137</v>
      </c>
      <c r="M24" s="83">
        <v>1653</v>
      </c>
      <c r="N24" s="79">
        <v>0.29280096793708399</v>
      </c>
      <c r="O24" s="84"/>
      <c r="P24" s="85"/>
      <c r="R24" s="75"/>
      <c r="S24" s="82" t="s">
        <v>154</v>
      </c>
      <c r="T24" s="83">
        <v>6168</v>
      </c>
      <c r="U24" s="83">
        <v>3316</v>
      </c>
      <c r="V24" s="79">
        <v>0.8600723763570568</v>
      </c>
      <c r="W24" s="84"/>
      <c r="X24" s="85"/>
    </row>
    <row r="25" spans="2:24">
      <c r="B25" s="93"/>
      <c r="C25" s="93"/>
      <c r="D25" s="93"/>
      <c r="E25" s="93"/>
      <c r="F25" s="93"/>
      <c r="G25" s="93"/>
      <c r="H25" s="93"/>
      <c r="J25" s="86" t="s">
        <v>70</v>
      </c>
      <c r="K25" s="87"/>
      <c r="L25" s="169">
        <v>5355</v>
      </c>
      <c r="M25" s="169">
        <v>4564</v>
      </c>
      <c r="N25" s="170">
        <v>0.17331288343558282</v>
      </c>
      <c r="O25" s="88">
        <v>0.12761850289554585</v>
      </c>
      <c r="P25" s="88">
        <v>0.15514310966075193</v>
      </c>
      <c r="R25" s="86" t="s">
        <v>87</v>
      </c>
      <c r="S25" s="87"/>
      <c r="T25" s="169">
        <v>9966</v>
      </c>
      <c r="U25" s="169">
        <v>6603</v>
      </c>
      <c r="V25" s="170">
        <v>0.50931394820536124</v>
      </c>
      <c r="W25" s="88">
        <v>0.23750625580896548</v>
      </c>
      <c r="X25" s="88">
        <v>0.22445441566387925</v>
      </c>
    </row>
    <row r="26" spans="2:24" ht="14.4">
      <c r="B26" s="93"/>
      <c r="C26" s="93"/>
      <c r="D26" s="93"/>
      <c r="E26" s="93"/>
      <c r="F26" s="93"/>
      <c r="G26" s="93"/>
      <c r="H26" s="93"/>
      <c r="J26" s="75" t="s">
        <v>75</v>
      </c>
      <c r="K26" s="167" t="s">
        <v>0</v>
      </c>
      <c r="L26" s="203">
        <v>979</v>
      </c>
      <c r="M26" s="203">
        <v>849</v>
      </c>
      <c r="N26" s="76">
        <v>0.15312131919905769</v>
      </c>
      <c r="O26" s="77"/>
      <c r="P26" s="78"/>
      <c r="R26" s="75" t="s">
        <v>45</v>
      </c>
      <c r="S26" s="205" t="s">
        <v>25</v>
      </c>
      <c r="T26" s="203">
        <v>2103</v>
      </c>
      <c r="U26" s="203">
        <v>1517</v>
      </c>
      <c r="V26" s="76">
        <v>0.38628872775214229</v>
      </c>
      <c r="W26" s="77"/>
      <c r="X26" s="78"/>
    </row>
    <row r="27" spans="2:24" ht="14.4">
      <c r="B27" s="93"/>
      <c r="C27" s="93"/>
      <c r="D27" s="93"/>
      <c r="E27" s="93"/>
      <c r="F27" s="93"/>
      <c r="G27" s="93"/>
      <c r="H27" s="93"/>
      <c r="J27" s="75"/>
      <c r="K27" s="168" t="s">
        <v>25</v>
      </c>
      <c r="L27" s="204">
        <v>822</v>
      </c>
      <c r="M27" s="204">
        <v>732</v>
      </c>
      <c r="N27" s="79">
        <v>0.12295081967213117</v>
      </c>
      <c r="O27" s="80"/>
      <c r="P27" s="81"/>
      <c r="R27" s="75"/>
      <c r="S27" s="206" t="s">
        <v>108</v>
      </c>
      <c r="T27" s="204">
        <v>1603</v>
      </c>
      <c r="U27" s="204">
        <v>988</v>
      </c>
      <c r="V27" s="79">
        <v>0.62246963562753033</v>
      </c>
      <c r="W27" s="80"/>
      <c r="X27" s="81"/>
    </row>
    <row r="28" spans="2:24" ht="14.4">
      <c r="B28" s="93"/>
      <c r="C28" s="93"/>
      <c r="D28" s="93"/>
      <c r="E28" s="93"/>
      <c r="F28" s="93"/>
      <c r="G28" s="93"/>
      <c r="H28" s="93"/>
      <c r="J28" s="75"/>
      <c r="K28" s="167" t="s">
        <v>24</v>
      </c>
      <c r="L28" s="203">
        <v>708</v>
      </c>
      <c r="M28" s="203">
        <v>623</v>
      </c>
      <c r="N28" s="76">
        <v>0.1364365971107544</v>
      </c>
      <c r="O28" s="80"/>
      <c r="P28" s="81"/>
      <c r="R28" s="75"/>
      <c r="S28" s="205" t="s">
        <v>24</v>
      </c>
      <c r="T28" s="203">
        <v>1542</v>
      </c>
      <c r="U28" s="203">
        <v>1423</v>
      </c>
      <c r="V28" s="76">
        <v>8.362614195361906E-2</v>
      </c>
      <c r="W28" s="80"/>
      <c r="X28" s="81"/>
    </row>
    <row r="29" spans="2:24" ht="12.75" customHeight="1">
      <c r="B29" s="93"/>
      <c r="C29" s="93"/>
      <c r="D29" s="93"/>
      <c r="E29" s="93"/>
      <c r="F29" s="93"/>
      <c r="G29" s="93"/>
      <c r="H29" s="93"/>
      <c r="I29" s="94"/>
      <c r="J29" s="75"/>
      <c r="K29" s="82" t="s">
        <v>154</v>
      </c>
      <c r="L29" s="83">
        <v>3449</v>
      </c>
      <c r="M29" s="83">
        <v>2358</v>
      </c>
      <c r="N29" s="79">
        <v>0.46268023748939791</v>
      </c>
      <c r="O29" s="84"/>
      <c r="P29" s="85"/>
      <c r="R29" s="75"/>
      <c r="S29" s="82" t="s">
        <v>154</v>
      </c>
      <c r="T29" s="83">
        <v>7759</v>
      </c>
      <c r="U29" s="83">
        <v>4977</v>
      </c>
      <c r="V29" s="79">
        <v>0.55897126783202733</v>
      </c>
      <c r="W29" s="84"/>
      <c r="X29" s="85"/>
    </row>
    <row r="30" spans="2:24">
      <c r="B30" s="93"/>
      <c r="C30" s="93"/>
      <c r="D30" s="93"/>
      <c r="E30" s="93"/>
      <c r="F30" s="93"/>
      <c r="G30" s="93"/>
      <c r="H30" s="93"/>
      <c r="J30" s="86" t="s">
        <v>75</v>
      </c>
      <c r="K30" s="86"/>
      <c r="L30" s="169">
        <v>5958</v>
      </c>
      <c r="M30" s="169">
        <v>4562</v>
      </c>
      <c r="N30" s="170">
        <v>0.3060061376589216</v>
      </c>
      <c r="O30" s="88">
        <v>0.14198898977622076</v>
      </c>
      <c r="P30" s="88">
        <v>0.15507512407369636</v>
      </c>
      <c r="R30" s="86" t="s">
        <v>60</v>
      </c>
      <c r="S30" s="87"/>
      <c r="T30" s="169">
        <v>13007</v>
      </c>
      <c r="U30" s="169">
        <v>8905</v>
      </c>
      <c r="V30" s="170">
        <v>0.46064008983717009</v>
      </c>
      <c r="W30" s="88">
        <v>0.30997831319558639</v>
      </c>
      <c r="X30" s="88">
        <v>0.30270582636481064</v>
      </c>
    </row>
    <row r="31" spans="2:24" ht="14.4">
      <c r="B31" s="93"/>
      <c r="C31" s="93"/>
      <c r="D31" s="93"/>
      <c r="E31" s="93"/>
      <c r="F31" s="93"/>
      <c r="G31" s="93"/>
      <c r="H31" s="93"/>
      <c r="J31" s="75" t="s">
        <v>74</v>
      </c>
      <c r="K31" s="167" t="s">
        <v>0</v>
      </c>
      <c r="L31" s="203">
        <v>1483</v>
      </c>
      <c r="M31" s="203">
        <v>1528</v>
      </c>
      <c r="N31" s="76">
        <v>-2.9450261780104681E-2</v>
      </c>
      <c r="O31" s="77"/>
      <c r="P31" s="78"/>
      <c r="R31" s="75" t="s">
        <v>46</v>
      </c>
      <c r="S31" s="205" t="s">
        <v>25</v>
      </c>
      <c r="T31" s="203">
        <v>606</v>
      </c>
      <c r="U31" s="203">
        <v>605</v>
      </c>
      <c r="V31" s="76">
        <v>1.6528925619834212E-3</v>
      </c>
      <c r="W31" s="77"/>
      <c r="X31" s="78"/>
    </row>
    <row r="32" spans="2:24" ht="14.4">
      <c r="B32" s="93"/>
      <c r="C32" s="93"/>
      <c r="D32" s="93"/>
      <c r="E32" s="93"/>
      <c r="F32" s="93"/>
      <c r="G32" s="93"/>
      <c r="H32" s="93"/>
      <c r="J32" s="75"/>
      <c r="K32" s="168" t="s">
        <v>25</v>
      </c>
      <c r="L32" s="204">
        <v>851</v>
      </c>
      <c r="M32" s="204">
        <v>615</v>
      </c>
      <c r="N32" s="79">
        <v>0.38373983739837403</v>
      </c>
      <c r="O32" s="80"/>
      <c r="P32" s="81"/>
      <c r="R32" s="75"/>
      <c r="S32" s="206" t="s">
        <v>24</v>
      </c>
      <c r="T32" s="204">
        <v>415</v>
      </c>
      <c r="U32" s="204">
        <v>342</v>
      </c>
      <c r="V32" s="79">
        <v>0.21345029239766089</v>
      </c>
      <c r="W32" s="80"/>
      <c r="X32" s="81"/>
    </row>
    <row r="33" spans="2:24" ht="14.4">
      <c r="B33" s="93"/>
      <c r="C33" s="93"/>
      <c r="D33" s="93"/>
      <c r="E33" s="93"/>
      <c r="F33" s="93"/>
      <c r="G33" s="93"/>
      <c r="H33" s="93"/>
      <c r="J33" s="75"/>
      <c r="K33" s="167" t="s">
        <v>155</v>
      </c>
      <c r="L33" s="203">
        <v>483</v>
      </c>
      <c r="M33" s="203">
        <v>428</v>
      </c>
      <c r="N33" s="76">
        <v>0.12850467289719636</v>
      </c>
      <c r="O33" s="80"/>
      <c r="P33" s="81"/>
      <c r="R33" s="75"/>
      <c r="S33" s="205" t="s">
        <v>107</v>
      </c>
      <c r="T33" s="203">
        <v>289</v>
      </c>
      <c r="U33" s="203">
        <v>88</v>
      </c>
      <c r="V33" s="76">
        <v>2.2840909090909092</v>
      </c>
      <c r="W33" s="80"/>
      <c r="X33" s="81"/>
    </row>
    <row r="34" spans="2:24">
      <c r="B34" s="93"/>
      <c r="C34" s="93"/>
      <c r="D34" s="93"/>
      <c r="E34" s="93"/>
      <c r="F34" s="93"/>
      <c r="G34" s="93"/>
      <c r="H34" s="93"/>
      <c r="J34" s="75"/>
      <c r="K34" s="82" t="s">
        <v>154</v>
      </c>
      <c r="L34" s="83">
        <v>1649</v>
      </c>
      <c r="M34" s="83">
        <v>1357</v>
      </c>
      <c r="N34" s="79">
        <v>0.21518054532055997</v>
      </c>
      <c r="O34" s="84"/>
      <c r="P34" s="85"/>
      <c r="R34" s="75"/>
      <c r="S34" s="82" t="s">
        <v>154</v>
      </c>
      <c r="T34" s="83">
        <v>952</v>
      </c>
      <c r="U34" s="83">
        <v>742</v>
      </c>
      <c r="V34" s="79">
        <v>0.28301886792452824</v>
      </c>
      <c r="W34" s="84"/>
      <c r="X34" s="85"/>
    </row>
    <row r="35" spans="2:24">
      <c r="B35" s="93"/>
      <c r="C35" s="93"/>
      <c r="D35" s="93"/>
      <c r="E35" s="93"/>
      <c r="F35" s="93"/>
      <c r="G35" s="93"/>
      <c r="H35" s="93"/>
      <c r="J35" s="86" t="s">
        <v>76</v>
      </c>
      <c r="K35" s="86"/>
      <c r="L35" s="169">
        <v>4466</v>
      </c>
      <c r="M35" s="169">
        <v>3928</v>
      </c>
      <c r="N35" s="170">
        <v>0.13696537678207732</v>
      </c>
      <c r="O35" s="88">
        <v>0.10643216319916113</v>
      </c>
      <c r="P35" s="88">
        <v>0.13352369297708885</v>
      </c>
      <c r="R35" s="86" t="s">
        <v>61</v>
      </c>
      <c r="S35" s="87"/>
      <c r="T35" s="169">
        <v>2262</v>
      </c>
      <c r="U35" s="169">
        <v>1777</v>
      </c>
      <c r="V35" s="170">
        <v>0.27293190770962306</v>
      </c>
      <c r="W35" s="88">
        <v>5.3907199542432262E-2</v>
      </c>
      <c r="X35" s="88">
        <v>6.0405194098851041E-2</v>
      </c>
    </row>
    <row r="36" spans="2:24" ht="14.4">
      <c r="B36" s="93"/>
      <c r="C36" s="93"/>
      <c r="D36" s="93"/>
      <c r="E36" s="93"/>
      <c r="F36" s="93"/>
      <c r="G36" s="93"/>
      <c r="H36" s="93"/>
      <c r="J36" s="75" t="s">
        <v>66</v>
      </c>
      <c r="K36" s="167" t="s">
        <v>109</v>
      </c>
      <c r="L36" s="203">
        <v>193</v>
      </c>
      <c r="M36" s="203">
        <v>77</v>
      </c>
      <c r="N36" s="76">
        <v>1.5064935064935066</v>
      </c>
      <c r="O36" s="77"/>
      <c r="P36" s="78"/>
      <c r="R36" s="75" t="s">
        <v>72</v>
      </c>
      <c r="S36" s="205" t="s">
        <v>27</v>
      </c>
      <c r="T36" s="203">
        <v>105</v>
      </c>
      <c r="U36" s="203">
        <v>83</v>
      </c>
      <c r="V36" s="76">
        <v>0.26506024096385539</v>
      </c>
      <c r="W36" s="77"/>
      <c r="X36" s="78"/>
    </row>
    <row r="37" spans="2:24" ht="12.75" customHeight="1">
      <c r="B37" s="93"/>
      <c r="C37" s="93"/>
      <c r="D37" s="93"/>
      <c r="E37" s="93"/>
      <c r="F37" s="93"/>
      <c r="G37" s="93"/>
      <c r="H37" s="93"/>
      <c r="J37" s="75"/>
      <c r="K37" s="168" t="s">
        <v>83</v>
      </c>
      <c r="L37" s="204">
        <v>176</v>
      </c>
      <c r="M37" s="204">
        <v>62</v>
      </c>
      <c r="N37" s="79">
        <v>1.838709677419355</v>
      </c>
      <c r="O37" s="80"/>
      <c r="P37" s="81"/>
      <c r="R37" s="75"/>
      <c r="S37" s="206" t="s">
        <v>28</v>
      </c>
      <c r="T37" s="204">
        <v>78</v>
      </c>
      <c r="U37" s="204">
        <v>78</v>
      </c>
      <c r="V37" s="79">
        <v>0</v>
      </c>
      <c r="W37" s="80"/>
      <c r="X37" s="81"/>
    </row>
    <row r="38" spans="2:24" ht="12.75" customHeight="1">
      <c r="B38" s="93"/>
      <c r="C38" s="93"/>
      <c r="D38" s="93"/>
      <c r="E38" s="93"/>
      <c r="F38" s="93"/>
      <c r="G38" s="93"/>
      <c r="H38" s="93"/>
      <c r="J38" s="75"/>
      <c r="K38" s="167" t="s">
        <v>148</v>
      </c>
      <c r="L38" s="203">
        <v>158</v>
      </c>
      <c r="M38" s="203"/>
      <c r="N38" s="76"/>
      <c r="O38" s="80"/>
      <c r="P38" s="81"/>
      <c r="R38" s="75"/>
      <c r="S38" s="205" t="s">
        <v>29</v>
      </c>
      <c r="T38" s="203">
        <v>1</v>
      </c>
      <c r="U38" s="203">
        <v>4</v>
      </c>
      <c r="V38" s="76">
        <v>-0.75</v>
      </c>
      <c r="W38" s="80"/>
      <c r="X38" s="81"/>
    </row>
    <row r="39" spans="2:24" ht="12.75" customHeight="1">
      <c r="B39" s="93"/>
      <c r="C39" s="93"/>
      <c r="D39" s="93"/>
      <c r="E39" s="93"/>
      <c r="F39" s="93"/>
      <c r="G39" s="93"/>
      <c r="H39" s="93"/>
      <c r="J39" s="75"/>
      <c r="K39" s="82" t="s">
        <v>154</v>
      </c>
      <c r="L39" s="83">
        <v>290</v>
      </c>
      <c r="M39" s="83">
        <v>208</v>
      </c>
      <c r="N39" s="79">
        <v>0.39423076923076916</v>
      </c>
      <c r="O39" s="84"/>
      <c r="P39" s="85"/>
      <c r="R39" s="75"/>
      <c r="S39" s="82" t="s">
        <v>154</v>
      </c>
      <c r="T39" s="83">
        <v>0</v>
      </c>
      <c r="U39" s="83">
        <v>4</v>
      </c>
      <c r="V39" s="76">
        <v>-1</v>
      </c>
      <c r="W39" s="84"/>
      <c r="X39" s="85"/>
    </row>
    <row r="40" spans="2:24" ht="12.75" customHeight="1">
      <c r="B40" s="93"/>
      <c r="C40" s="93"/>
      <c r="D40" s="93"/>
      <c r="E40" s="93"/>
      <c r="F40" s="93"/>
      <c r="G40" s="93"/>
      <c r="H40" s="93"/>
      <c r="J40" s="146" t="s">
        <v>66</v>
      </c>
      <c r="K40" s="147"/>
      <c r="L40" s="169">
        <v>817</v>
      </c>
      <c r="M40" s="169">
        <v>347</v>
      </c>
      <c r="N40" s="170">
        <v>1.3544668587896251</v>
      </c>
      <c r="O40" s="88">
        <v>1.9470460665856389E-2</v>
      </c>
      <c r="P40" s="88">
        <v>1.1795499354136922E-2</v>
      </c>
      <c r="R40" s="86" t="s">
        <v>73</v>
      </c>
      <c r="S40" s="87"/>
      <c r="T40" s="169">
        <v>184</v>
      </c>
      <c r="U40" s="169">
        <v>169</v>
      </c>
      <c r="V40" s="170">
        <v>8.8757396449704151E-2</v>
      </c>
      <c r="W40" s="88">
        <v>4.3850241891280001E-3</v>
      </c>
      <c r="X40" s="88">
        <v>5.7447821061934867E-3</v>
      </c>
    </row>
    <row r="41" spans="2:24" ht="14.4">
      <c r="B41" s="93"/>
      <c r="C41" s="93"/>
      <c r="D41" s="93"/>
      <c r="E41" s="93"/>
      <c r="F41" s="93"/>
      <c r="G41" s="93"/>
      <c r="H41" s="93"/>
      <c r="J41" s="95" t="s">
        <v>77</v>
      </c>
      <c r="K41" s="95"/>
      <c r="L41" s="171">
        <v>0</v>
      </c>
      <c r="M41" s="171">
        <v>0</v>
      </c>
      <c r="N41" s="172"/>
      <c r="O41" s="96">
        <v>0</v>
      </c>
      <c r="P41" s="96">
        <v>0</v>
      </c>
      <c r="R41" s="75" t="s">
        <v>47</v>
      </c>
      <c r="S41" s="205" t="s">
        <v>24</v>
      </c>
      <c r="T41" s="203">
        <v>546</v>
      </c>
      <c r="U41" s="203">
        <v>372</v>
      </c>
      <c r="V41" s="76">
        <v>0.467741935483871</v>
      </c>
      <c r="W41" s="77"/>
      <c r="X41" s="78"/>
    </row>
    <row r="42" spans="2:24" ht="14.4">
      <c r="B42" s="93"/>
      <c r="C42" s="93"/>
      <c r="D42" s="93"/>
      <c r="E42" s="93"/>
      <c r="F42" s="93"/>
      <c r="G42" s="93"/>
      <c r="H42" s="93"/>
      <c r="J42" s="232" t="s">
        <v>55</v>
      </c>
      <c r="K42" s="232"/>
      <c r="L42" s="165">
        <v>41961</v>
      </c>
      <c r="M42" s="165">
        <v>29418</v>
      </c>
      <c r="N42" s="96">
        <v>0.42637160921884565</v>
      </c>
      <c r="O42" s="97">
        <v>1</v>
      </c>
      <c r="P42" s="97">
        <v>1</v>
      </c>
      <c r="R42" s="75"/>
      <c r="S42" s="206" t="s">
        <v>0</v>
      </c>
      <c r="T42" s="204">
        <v>536</v>
      </c>
      <c r="U42" s="204">
        <v>433</v>
      </c>
      <c r="V42" s="79">
        <v>0.23787528868360286</v>
      </c>
      <c r="W42" s="80"/>
      <c r="X42" s="81"/>
    </row>
    <row r="43" spans="2:24" ht="14.4">
      <c r="B43" s="93"/>
      <c r="C43" s="93"/>
      <c r="D43" s="93"/>
      <c r="E43" s="93"/>
      <c r="F43" s="93"/>
      <c r="G43" s="93"/>
      <c r="H43" s="93"/>
      <c r="R43" s="75"/>
      <c r="S43" s="205" t="s">
        <v>64</v>
      </c>
      <c r="T43" s="203">
        <v>331</v>
      </c>
      <c r="U43" s="203">
        <v>325</v>
      </c>
      <c r="V43" s="76">
        <v>1.8461538461538529E-2</v>
      </c>
      <c r="W43" s="80"/>
      <c r="X43" s="81"/>
    </row>
    <row r="44" spans="2:24">
      <c r="B44" s="93"/>
      <c r="C44" s="93"/>
      <c r="D44" s="93"/>
      <c r="E44" s="93"/>
      <c r="F44" s="93"/>
      <c r="G44" s="93"/>
      <c r="H44" s="93"/>
      <c r="R44" s="75"/>
      <c r="S44" s="82" t="s">
        <v>154</v>
      </c>
      <c r="T44" s="83">
        <v>1647</v>
      </c>
      <c r="U44" s="83">
        <v>1376</v>
      </c>
      <c r="V44" s="79">
        <v>0.19694767441860472</v>
      </c>
      <c r="W44" s="84"/>
      <c r="X44" s="85"/>
    </row>
    <row r="45" spans="2:24">
      <c r="B45" s="93"/>
      <c r="C45" s="93"/>
      <c r="D45" s="93"/>
      <c r="E45" s="93"/>
      <c r="F45" s="93"/>
      <c r="G45" s="93"/>
      <c r="H45" s="93"/>
      <c r="R45" s="86" t="s">
        <v>62</v>
      </c>
      <c r="S45" s="87"/>
      <c r="T45" s="169">
        <v>3060</v>
      </c>
      <c r="U45" s="169">
        <v>2506</v>
      </c>
      <c r="V45" s="170">
        <v>0.22106943335993612</v>
      </c>
      <c r="W45" s="88">
        <v>7.2924858797454778E-2</v>
      </c>
      <c r="X45" s="88">
        <v>8.5185940580596919E-2</v>
      </c>
    </row>
    <row r="46" spans="2:24">
      <c r="B46" s="93"/>
      <c r="C46" s="93"/>
      <c r="D46" s="93"/>
      <c r="E46" s="93"/>
      <c r="F46" s="93"/>
      <c r="G46" s="93"/>
      <c r="H46" s="93"/>
      <c r="R46" s="95" t="s">
        <v>88</v>
      </c>
      <c r="S46" s="95"/>
      <c r="T46" s="171">
        <v>430</v>
      </c>
      <c r="U46" s="171">
        <v>432</v>
      </c>
      <c r="V46" s="172">
        <v>-4.6296296296296502E-3</v>
      </c>
      <c r="W46" s="96">
        <v>1.0247610876766521E-2</v>
      </c>
      <c r="X46" s="96">
        <v>1.4684886803997552E-2</v>
      </c>
    </row>
    <row r="47" spans="2:24">
      <c r="B47" s="93"/>
      <c r="C47" s="93"/>
      <c r="D47" s="93"/>
      <c r="E47" s="93"/>
      <c r="F47" s="93"/>
      <c r="G47" s="93"/>
      <c r="H47" s="93"/>
      <c r="R47" s="232" t="s">
        <v>55</v>
      </c>
      <c r="S47" s="232"/>
      <c r="T47" s="165">
        <v>41961</v>
      </c>
      <c r="U47" s="165">
        <v>29418</v>
      </c>
      <c r="V47" s="172">
        <v>0.42637160921884565</v>
      </c>
      <c r="W47" s="97">
        <v>1</v>
      </c>
      <c r="X47" s="97">
        <v>1</v>
      </c>
    </row>
    <row r="48" spans="2:24">
      <c r="B48" s="93"/>
      <c r="C48" s="93"/>
      <c r="D48" s="93"/>
      <c r="E48" s="93"/>
      <c r="F48" s="93"/>
      <c r="G48" s="93"/>
      <c r="H48" s="93"/>
    </row>
    <row r="49" spans="2:16">
      <c r="B49" s="93"/>
      <c r="C49" s="93"/>
      <c r="D49" s="93"/>
      <c r="E49" s="93"/>
      <c r="F49" s="93"/>
      <c r="G49" s="93"/>
      <c r="H49" s="93"/>
    </row>
    <row r="50" spans="2:16">
      <c r="B50" s="93"/>
      <c r="C50" s="93"/>
      <c r="D50" s="93"/>
      <c r="E50" s="93"/>
      <c r="F50" s="93"/>
      <c r="G50" s="93"/>
      <c r="H50" s="93"/>
    </row>
    <row r="51" spans="2:16">
      <c r="B51" s="93"/>
      <c r="C51" s="93"/>
      <c r="D51" s="93"/>
      <c r="E51" s="93"/>
      <c r="F51" s="93"/>
      <c r="G51" s="93"/>
      <c r="H51" s="93"/>
    </row>
    <row r="52" spans="2:16">
      <c r="B52" s="93"/>
      <c r="C52" s="93"/>
      <c r="D52" s="93"/>
      <c r="E52" s="93"/>
      <c r="F52" s="93"/>
      <c r="G52" s="93"/>
      <c r="H52" s="93"/>
    </row>
    <row r="53" spans="2:16">
      <c r="B53" s="93"/>
      <c r="C53" s="93"/>
      <c r="D53" s="93"/>
      <c r="E53" s="93"/>
      <c r="F53" s="93"/>
      <c r="G53" s="93"/>
      <c r="H53" s="93"/>
    </row>
    <row r="54" spans="2:16">
      <c r="B54" s="93"/>
      <c r="C54" s="93"/>
      <c r="D54" s="93"/>
      <c r="E54" s="93"/>
      <c r="F54" s="93"/>
      <c r="G54" s="93"/>
      <c r="H54" s="93"/>
    </row>
    <row r="55" spans="2:16">
      <c r="B55" s="93"/>
      <c r="C55" s="93"/>
      <c r="D55" s="93"/>
      <c r="E55" s="93"/>
      <c r="F55" s="93"/>
      <c r="G55" s="93"/>
      <c r="H55" s="93"/>
    </row>
    <row r="56" spans="2:16">
      <c r="B56" s="93"/>
      <c r="C56" s="93"/>
      <c r="D56" s="93"/>
      <c r="E56" s="93"/>
      <c r="F56" s="93"/>
      <c r="G56" s="93"/>
      <c r="H56" s="93"/>
    </row>
    <row r="57" spans="2:16">
      <c r="B57" s="93"/>
      <c r="C57" s="93"/>
      <c r="D57" s="93"/>
      <c r="E57" s="93"/>
      <c r="F57" s="93"/>
      <c r="G57" s="93"/>
      <c r="H57" s="93"/>
    </row>
    <row r="58" spans="2:16" ht="12.75" customHeight="1">
      <c r="B58" s="93"/>
      <c r="C58" s="93"/>
      <c r="D58" s="93"/>
      <c r="E58" s="93"/>
      <c r="F58" s="93"/>
      <c r="G58" s="93"/>
      <c r="H58" s="93"/>
    </row>
    <row r="59" spans="2:16">
      <c r="B59" s="93"/>
      <c r="C59" s="93"/>
      <c r="D59" s="93"/>
      <c r="E59" s="93"/>
      <c r="F59" s="93"/>
      <c r="G59" s="93"/>
      <c r="H59" s="93"/>
    </row>
    <row r="60" spans="2:16">
      <c r="B60" s="93"/>
      <c r="C60" s="93"/>
      <c r="D60" s="93"/>
      <c r="E60" s="93"/>
      <c r="F60" s="93"/>
      <c r="G60" s="93"/>
      <c r="H60" s="93"/>
    </row>
    <row r="61" spans="2:16">
      <c r="B61" s="93"/>
      <c r="C61" s="93"/>
      <c r="D61" s="93"/>
      <c r="E61" s="93"/>
      <c r="F61" s="93"/>
      <c r="G61" s="93"/>
      <c r="H61" s="93"/>
    </row>
    <row r="62" spans="2:16">
      <c r="B62" s="93"/>
      <c r="C62" s="93"/>
      <c r="D62" s="93"/>
      <c r="E62" s="93"/>
      <c r="F62" s="93"/>
      <c r="G62" s="93"/>
      <c r="H62" s="93"/>
    </row>
    <row r="63" spans="2:16">
      <c r="B63" s="93"/>
      <c r="C63" s="93"/>
      <c r="D63" s="93"/>
      <c r="E63" s="93"/>
      <c r="F63" s="93"/>
      <c r="G63" s="93"/>
      <c r="H63" s="93"/>
      <c r="J63"/>
      <c r="K63"/>
      <c r="L63"/>
      <c r="M63"/>
      <c r="N63"/>
      <c r="O63"/>
      <c r="P63"/>
    </row>
    <row r="64" spans="2:16">
      <c r="B64" s="93"/>
      <c r="C64" s="93"/>
      <c r="D64" s="93"/>
      <c r="E64" s="93"/>
      <c r="F64" s="93"/>
      <c r="G64" s="93"/>
      <c r="H64" s="93"/>
      <c r="J64"/>
      <c r="K64"/>
      <c r="L64"/>
      <c r="M64"/>
      <c r="N64"/>
      <c r="O64"/>
      <c r="P64"/>
    </row>
    <row r="65" spans="2:16">
      <c r="B65" s="93"/>
      <c r="C65" s="93"/>
      <c r="D65" s="93"/>
      <c r="E65" s="93"/>
      <c r="F65" s="93"/>
      <c r="G65" s="93"/>
      <c r="H65" s="93"/>
      <c r="J65"/>
      <c r="K65"/>
      <c r="L65"/>
      <c r="M65"/>
      <c r="N65"/>
      <c r="O65"/>
      <c r="P65"/>
    </row>
    <row r="66" spans="2:16">
      <c r="B66" s="93"/>
      <c r="C66" s="93"/>
      <c r="D66" s="93"/>
      <c r="E66" s="93"/>
      <c r="F66" s="93"/>
      <c r="G66" s="93"/>
      <c r="H66" s="93"/>
      <c r="J66"/>
      <c r="K66"/>
      <c r="L66"/>
      <c r="M66"/>
      <c r="N66"/>
      <c r="O66"/>
      <c r="P66"/>
    </row>
    <row r="67" spans="2:16">
      <c r="B67" s="93"/>
      <c r="C67" s="93"/>
      <c r="D67" s="93"/>
      <c r="E67" s="93"/>
      <c r="F67" s="93"/>
      <c r="G67" s="93"/>
      <c r="H67" s="93"/>
      <c r="J67"/>
      <c r="K67"/>
      <c r="L67"/>
      <c r="M67"/>
      <c r="N67"/>
      <c r="O67"/>
      <c r="P67"/>
    </row>
    <row r="68" spans="2:16">
      <c r="B68" s="93"/>
      <c r="C68" s="93"/>
      <c r="D68" s="93"/>
      <c r="E68" s="93"/>
      <c r="F68" s="93"/>
      <c r="G68" s="93"/>
      <c r="H68" s="93"/>
      <c r="J68"/>
      <c r="K68"/>
      <c r="L68"/>
      <c r="M68"/>
      <c r="N68"/>
      <c r="O68"/>
      <c r="P68"/>
    </row>
    <row r="69" spans="2:16">
      <c r="B69" s="93"/>
      <c r="C69" s="93"/>
      <c r="D69" s="93"/>
      <c r="E69" s="93"/>
      <c r="F69" s="93"/>
      <c r="G69" s="93"/>
      <c r="H69" s="93"/>
      <c r="J69"/>
      <c r="K69"/>
      <c r="L69"/>
      <c r="M69"/>
      <c r="N69"/>
      <c r="O69"/>
      <c r="P69"/>
    </row>
    <row r="70" spans="2:16">
      <c r="B70" s="93"/>
      <c r="C70" s="93"/>
      <c r="D70" s="93"/>
      <c r="E70" s="93"/>
      <c r="F70" s="93"/>
      <c r="G70" s="93"/>
      <c r="H70" s="93"/>
      <c r="J70"/>
      <c r="K70"/>
      <c r="L70"/>
      <c r="M70"/>
      <c r="N70"/>
      <c r="O70"/>
      <c r="P70"/>
    </row>
    <row r="71" spans="2:16">
      <c r="B71" s="93"/>
      <c r="C71" s="93"/>
      <c r="D71" s="93"/>
      <c r="E71" s="93"/>
      <c r="F71" s="93"/>
      <c r="G71" s="93"/>
      <c r="H71" s="93"/>
      <c r="J71"/>
      <c r="K71"/>
      <c r="L71"/>
      <c r="M71"/>
      <c r="N71"/>
      <c r="O71"/>
      <c r="P71"/>
    </row>
    <row r="72" spans="2:16">
      <c r="B72" s="93"/>
      <c r="C72" s="93"/>
      <c r="D72" s="93"/>
      <c r="E72" s="93"/>
      <c r="F72" s="93"/>
      <c r="G72" s="93"/>
      <c r="H72" s="93"/>
      <c r="J72"/>
      <c r="K72"/>
      <c r="L72"/>
      <c r="M72"/>
      <c r="N72"/>
      <c r="O72"/>
      <c r="P72"/>
    </row>
    <row r="73" spans="2:16">
      <c r="B73" s="93"/>
      <c r="C73" s="93"/>
      <c r="D73" s="93"/>
      <c r="E73" s="93"/>
      <c r="F73" s="93"/>
      <c r="G73" s="93"/>
      <c r="H73" s="93"/>
      <c r="J73"/>
      <c r="K73"/>
      <c r="L73"/>
      <c r="M73"/>
      <c r="N73"/>
      <c r="O73"/>
      <c r="P73"/>
    </row>
    <row r="74" spans="2:16">
      <c r="B74" s="93"/>
      <c r="C74" s="93"/>
      <c r="D74" s="93"/>
      <c r="E74" s="93"/>
      <c r="F74" s="93"/>
      <c r="G74" s="93"/>
      <c r="H74" s="93"/>
      <c r="J74"/>
      <c r="K74"/>
      <c r="L74"/>
      <c r="M74"/>
    </row>
    <row r="75" spans="2:16">
      <c r="B75" s="93"/>
      <c r="C75" s="93"/>
      <c r="D75" s="93"/>
      <c r="E75" s="93"/>
      <c r="F75" s="93"/>
      <c r="G75" s="93"/>
      <c r="H75" s="93"/>
    </row>
    <row r="76" spans="2:16">
      <c r="B76" s="93"/>
      <c r="C76" s="93"/>
      <c r="D76" s="93"/>
      <c r="E76" s="93"/>
      <c r="F76" s="93"/>
      <c r="G76" s="93"/>
      <c r="H76" s="93"/>
    </row>
    <row r="77" spans="2:16">
      <c r="B77" s="93"/>
      <c r="C77" s="93"/>
      <c r="D77" s="93"/>
      <c r="E77" s="93"/>
      <c r="F77" s="93"/>
      <c r="G77" s="93"/>
      <c r="H77" s="93"/>
    </row>
    <row r="78" spans="2:16">
      <c r="B78" s="93"/>
      <c r="C78" s="93"/>
      <c r="D78" s="93"/>
      <c r="E78" s="93"/>
      <c r="F78" s="93"/>
      <c r="G78" s="93"/>
      <c r="H78" s="93"/>
    </row>
    <row r="79" spans="2:16">
      <c r="B79" s="93"/>
      <c r="C79" s="93"/>
      <c r="D79" s="93"/>
      <c r="E79" s="93"/>
      <c r="F79" s="93"/>
      <c r="G79" s="93"/>
      <c r="H79" s="93"/>
    </row>
    <row r="80" spans="2:16">
      <c r="B80" s="93"/>
      <c r="C80" s="93"/>
      <c r="D80" s="93"/>
      <c r="E80" s="93"/>
      <c r="F80" s="93"/>
      <c r="G80" s="93"/>
      <c r="H80" s="93"/>
    </row>
    <row r="81" spans="2:8">
      <c r="B81" s="93"/>
      <c r="C81" s="93"/>
      <c r="D81" s="93"/>
      <c r="E81" s="93"/>
      <c r="F81" s="93"/>
      <c r="G81" s="93"/>
      <c r="H81" s="93"/>
    </row>
    <row r="82" spans="2:8">
      <c r="B82" s="93"/>
      <c r="C82" s="93"/>
      <c r="D82" s="93"/>
      <c r="E82" s="93"/>
      <c r="F82" s="93"/>
      <c r="G82" s="93"/>
      <c r="H82" s="93"/>
    </row>
    <row r="83" spans="2:8">
      <c r="B83" s="93"/>
      <c r="C83" s="93"/>
      <c r="D83" s="93"/>
      <c r="E83" s="93"/>
      <c r="F83" s="93"/>
      <c r="G83" s="93"/>
      <c r="H83" s="93"/>
    </row>
    <row r="84" spans="2:8">
      <c r="B84" s="93"/>
      <c r="C84" s="93"/>
      <c r="D84" s="93"/>
      <c r="E84" s="93"/>
      <c r="F84" s="93"/>
      <c r="G84" s="93"/>
      <c r="H84" s="93"/>
    </row>
    <row r="85" spans="2:8">
      <c r="B85" s="93"/>
      <c r="C85" s="93"/>
      <c r="D85" s="93"/>
      <c r="E85" s="93"/>
      <c r="F85" s="93"/>
      <c r="G85" s="93"/>
      <c r="H85" s="93"/>
    </row>
    <row r="86" spans="2:8">
      <c r="B86" s="93"/>
      <c r="C86" s="93"/>
      <c r="D86" s="93"/>
      <c r="E86" s="93"/>
      <c r="F86" s="93"/>
      <c r="G86" s="93"/>
      <c r="H86" s="93"/>
    </row>
    <row r="87" spans="2:8">
      <c r="B87" s="93"/>
      <c r="C87" s="93"/>
      <c r="D87" s="93"/>
      <c r="E87" s="93"/>
      <c r="F87" s="93"/>
      <c r="G87" s="93"/>
      <c r="H87" s="93"/>
    </row>
    <row r="88" spans="2:8">
      <c r="B88" s="93"/>
      <c r="C88" s="93"/>
      <c r="D88" s="93"/>
      <c r="E88" s="93"/>
      <c r="F88" s="93"/>
      <c r="G88" s="93"/>
      <c r="H88" s="93"/>
    </row>
    <row r="89" spans="2:8">
      <c r="B89" s="93"/>
      <c r="C89" s="93"/>
      <c r="D89" s="93"/>
      <c r="E89" s="93"/>
      <c r="F89" s="93"/>
      <c r="G89" s="93"/>
      <c r="H89" s="93"/>
    </row>
    <row r="90" spans="2:8">
      <c r="B90" s="93"/>
      <c r="C90" s="93"/>
      <c r="D90" s="93"/>
      <c r="E90" s="93"/>
      <c r="F90" s="93"/>
      <c r="G90" s="93"/>
      <c r="H90" s="93"/>
    </row>
    <row r="91" spans="2:8">
      <c r="B91" s="93"/>
      <c r="C91" s="93"/>
      <c r="D91" s="93"/>
      <c r="E91" s="93"/>
      <c r="F91" s="93"/>
      <c r="G91" s="93"/>
      <c r="H91" s="93"/>
    </row>
    <row r="92" spans="2:8">
      <c r="B92" s="93"/>
      <c r="C92" s="93"/>
      <c r="D92" s="93"/>
      <c r="E92" s="93"/>
      <c r="F92" s="93"/>
      <c r="G92" s="93"/>
      <c r="H92" s="93"/>
    </row>
    <row r="93" spans="2:8">
      <c r="B93" s="93"/>
      <c r="C93" s="93"/>
      <c r="D93" s="93"/>
      <c r="E93" s="93"/>
      <c r="F93" s="93"/>
      <c r="G93" s="93"/>
      <c r="H93" s="93"/>
    </row>
    <row r="94" spans="2:8">
      <c r="B94" s="93"/>
      <c r="C94" s="93"/>
      <c r="D94" s="93"/>
      <c r="E94" s="93"/>
      <c r="F94" s="93"/>
      <c r="G94" s="93"/>
      <c r="H94" s="93"/>
    </row>
    <row r="95" spans="2:8">
      <c r="B95" s="93"/>
      <c r="C95" s="93"/>
      <c r="D95" s="93"/>
      <c r="E95" s="93"/>
      <c r="F95" s="93"/>
      <c r="G95" s="93"/>
      <c r="H95" s="93"/>
    </row>
    <row r="96" spans="2:8">
      <c r="B96" s="93"/>
      <c r="C96" s="93"/>
      <c r="D96" s="93"/>
      <c r="E96" s="93"/>
      <c r="F96" s="93"/>
      <c r="G96" s="93"/>
      <c r="H96" s="93"/>
    </row>
    <row r="97" spans="2:8">
      <c r="B97" s="93"/>
      <c r="C97" s="93"/>
      <c r="D97" s="93"/>
      <c r="E97" s="93"/>
      <c r="F97" s="93"/>
      <c r="G97" s="93"/>
      <c r="H97" s="93"/>
    </row>
    <row r="98" spans="2:8">
      <c r="B98" s="93"/>
      <c r="C98" s="93"/>
      <c r="D98" s="93"/>
      <c r="E98" s="93"/>
      <c r="F98" s="93"/>
      <c r="G98" s="93"/>
      <c r="H98" s="93"/>
    </row>
    <row r="99" spans="2:8">
      <c r="B99" s="93"/>
      <c r="C99" s="93"/>
      <c r="D99" s="93"/>
      <c r="E99" s="93"/>
      <c r="F99" s="93"/>
      <c r="G99" s="93"/>
      <c r="H99" s="93"/>
    </row>
    <row r="100" spans="2:8">
      <c r="B100" s="93"/>
      <c r="C100" s="93"/>
      <c r="D100" s="93"/>
      <c r="E100" s="93"/>
      <c r="F100" s="93"/>
      <c r="G100" s="93"/>
      <c r="H100" s="93"/>
    </row>
    <row r="124" spans="3:3">
      <c r="C124" s="98"/>
    </row>
    <row r="136" spans="3:3">
      <c r="C136" s="98"/>
    </row>
    <row r="139" spans="3:3">
      <c r="C139" s="98"/>
    </row>
    <row r="140" spans="3:3">
      <c r="C140" s="98"/>
    </row>
    <row r="143" spans="3:3">
      <c r="C143" s="98"/>
    </row>
  </sheetData>
  <mergeCells count="29"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</mergeCells>
  <conditionalFormatting sqref="H5:H17">
    <cfRule type="cellIs" dxfId="4" priority="5" operator="lessThan">
      <formula>0</formula>
    </cfRule>
  </conditionalFormatting>
  <conditionalFormatting sqref="N6:N42">
    <cfRule type="cellIs" dxfId="3" priority="3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4"/>
  <sheetViews>
    <sheetView showGridLines="0" zoomScale="80" zoomScaleNormal="80" workbookViewId="0">
      <selection activeCell="B1" sqref="B1"/>
    </sheetView>
  </sheetViews>
  <sheetFormatPr defaultRowHeight="13.2"/>
  <cols>
    <col min="1" max="1" width="2.44140625" customWidth="1"/>
    <col min="2" max="2" width="18.109375" customWidth="1"/>
    <col min="3" max="5" width="9.6640625" customWidth="1"/>
    <col min="6" max="6" width="10.109375" customWidth="1"/>
    <col min="7" max="7" width="10.88671875" customWidth="1"/>
    <col min="8" max="14" width="9.6640625" customWidth="1"/>
    <col min="15" max="15" width="12" bestFit="1" customWidth="1"/>
    <col min="16" max="16" width="12" customWidth="1"/>
  </cols>
  <sheetData>
    <row r="2" spans="2:19" ht="25.5" customHeight="1">
      <c r="B2" s="220" t="s">
        <v>94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1"/>
    </row>
    <row r="3" spans="2:19">
      <c r="B3" s="99" t="s">
        <v>33</v>
      </c>
      <c r="C3" s="100" t="s">
        <v>6</v>
      </c>
      <c r="D3" s="100" t="s">
        <v>7</v>
      </c>
      <c r="E3" s="99" t="s">
        <v>1</v>
      </c>
      <c r="F3" s="99" t="s">
        <v>8</v>
      </c>
      <c r="G3" s="99" t="s">
        <v>9</v>
      </c>
      <c r="H3" s="99" t="s">
        <v>10</v>
      </c>
      <c r="I3" s="99" t="s">
        <v>11</v>
      </c>
      <c r="J3" s="99" t="s">
        <v>12</v>
      </c>
      <c r="K3" s="99" t="s">
        <v>13</v>
      </c>
      <c r="L3" s="99" t="s">
        <v>14</v>
      </c>
      <c r="M3" s="99" t="s">
        <v>15</v>
      </c>
      <c r="N3" s="99" t="s">
        <v>16</v>
      </c>
      <c r="O3" s="99" t="s">
        <v>4</v>
      </c>
      <c r="P3" s="48"/>
    </row>
    <row r="4" spans="2:19" hidden="1">
      <c r="B4" s="53">
        <v>2006</v>
      </c>
      <c r="C4" s="53">
        <v>93</v>
      </c>
      <c r="D4" s="53">
        <v>133</v>
      </c>
      <c r="E4" s="53">
        <v>393</v>
      </c>
      <c r="F4" s="53">
        <v>804</v>
      </c>
      <c r="G4" s="53">
        <v>787</v>
      </c>
      <c r="H4" s="53">
        <v>708</v>
      </c>
      <c r="I4" s="53">
        <v>655</v>
      </c>
      <c r="J4" s="53">
        <v>503</v>
      </c>
      <c r="K4" s="53">
        <v>360</v>
      </c>
      <c r="L4" s="53">
        <v>242</v>
      </c>
      <c r="M4" s="53">
        <v>173</v>
      </c>
      <c r="N4" s="53">
        <v>264</v>
      </c>
      <c r="O4" s="53">
        <v>5115</v>
      </c>
      <c r="P4" s="48"/>
    </row>
    <row r="5" spans="2:19" s="9" customFormat="1" hidden="1">
      <c r="B5" s="52">
        <v>2007</v>
      </c>
      <c r="C5" s="52">
        <v>227</v>
      </c>
      <c r="D5" s="52">
        <v>244</v>
      </c>
      <c r="E5" s="52">
        <v>762</v>
      </c>
      <c r="F5" s="52">
        <v>1121</v>
      </c>
      <c r="G5" s="52">
        <v>1095</v>
      </c>
      <c r="H5" s="52">
        <v>910</v>
      </c>
      <c r="I5" s="52">
        <v>944</v>
      </c>
      <c r="J5" s="52">
        <v>862</v>
      </c>
      <c r="K5" s="52">
        <v>484</v>
      </c>
      <c r="L5" s="52">
        <v>386</v>
      </c>
      <c r="M5" s="52">
        <v>171</v>
      </c>
      <c r="N5" s="52">
        <v>368</v>
      </c>
      <c r="O5" s="53">
        <v>7574</v>
      </c>
      <c r="P5" s="51"/>
      <c r="S5" s="101"/>
    </row>
    <row r="6" spans="2:19" s="9" customFormat="1">
      <c r="B6" s="52">
        <v>2020</v>
      </c>
      <c r="C6" s="179">
        <v>649</v>
      </c>
      <c r="D6" s="179">
        <v>863</v>
      </c>
      <c r="E6" s="179">
        <v>807</v>
      </c>
      <c r="F6" s="179">
        <v>811</v>
      </c>
      <c r="G6" s="179">
        <v>1953</v>
      </c>
      <c r="H6" s="179">
        <v>2303</v>
      </c>
      <c r="I6" s="179">
        <v>2338</v>
      </c>
      <c r="J6" s="179">
        <v>1964</v>
      </c>
      <c r="K6" s="179">
        <v>1552</v>
      </c>
      <c r="L6" s="179">
        <v>952</v>
      </c>
      <c r="M6" s="179">
        <v>1104</v>
      </c>
      <c r="N6" s="179">
        <v>3044</v>
      </c>
      <c r="O6" s="177">
        <v>19171</v>
      </c>
      <c r="P6" s="54"/>
      <c r="S6" s="101"/>
    </row>
    <row r="7" spans="2:19" s="9" customFormat="1">
      <c r="B7" s="52">
        <v>2021</v>
      </c>
      <c r="C7" s="179">
        <v>301</v>
      </c>
      <c r="D7" s="179">
        <v>401</v>
      </c>
      <c r="E7" s="179">
        <v>902</v>
      </c>
      <c r="F7" s="179">
        <v>1140</v>
      </c>
      <c r="G7" s="179">
        <v>1457</v>
      </c>
      <c r="H7" s="179">
        <v>1691</v>
      </c>
      <c r="I7" s="179">
        <v>1693</v>
      </c>
      <c r="J7" s="179">
        <v>1475</v>
      </c>
      <c r="K7" s="179">
        <v>1097</v>
      </c>
      <c r="L7" s="179">
        <v>849</v>
      </c>
      <c r="M7" s="179">
        <v>671</v>
      </c>
      <c r="N7" s="179">
        <v>1033</v>
      </c>
      <c r="O7" s="177">
        <v>18340</v>
      </c>
      <c r="P7" s="54"/>
      <c r="S7" s="101"/>
    </row>
    <row r="8" spans="2:19" s="9" customFormat="1">
      <c r="B8" s="52">
        <v>2022</v>
      </c>
      <c r="C8" s="179">
        <v>355</v>
      </c>
      <c r="D8" s="179">
        <v>496</v>
      </c>
      <c r="E8" s="179">
        <v>1041</v>
      </c>
      <c r="F8" s="179">
        <v>1207</v>
      </c>
      <c r="G8" s="179">
        <v>1469</v>
      </c>
      <c r="H8" s="179">
        <v>1513</v>
      </c>
      <c r="I8" s="179">
        <v>1390</v>
      </c>
      <c r="J8" s="179">
        <v>1276</v>
      </c>
      <c r="K8" s="179">
        <v>965</v>
      </c>
      <c r="L8" s="179">
        <v>697</v>
      </c>
      <c r="M8" s="179">
        <v>562</v>
      </c>
      <c r="N8" s="179">
        <v>443</v>
      </c>
      <c r="O8" s="177">
        <v>11414</v>
      </c>
      <c r="P8" s="54"/>
      <c r="S8" s="101"/>
    </row>
    <row r="9" spans="2:19" s="9" customFormat="1">
      <c r="B9" s="52">
        <v>2023</v>
      </c>
      <c r="C9" s="179">
        <v>440</v>
      </c>
      <c r="D9" s="179">
        <v>501</v>
      </c>
      <c r="E9" s="179">
        <v>912</v>
      </c>
      <c r="F9" s="179">
        <v>1115</v>
      </c>
      <c r="G9" s="179">
        <v>1291</v>
      </c>
      <c r="H9" s="179">
        <v>1359</v>
      </c>
      <c r="I9" s="179">
        <v>1269</v>
      </c>
      <c r="J9" s="179">
        <v>1244</v>
      </c>
      <c r="K9" s="179">
        <v>1153</v>
      </c>
      <c r="L9" s="179">
        <v>813</v>
      </c>
      <c r="M9" s="179">
        <v>482</v>
      </c>
      <c r="N9" s="179">
        <v>282</v>
      </c>
      <c r="O9" s="177">
        <v>10861</v>
      </c>
      <c r="P9" s="54"/>
      <c r="S9" s="101"/>
    </row>
    <row r="10" spans="2:19" s="9" customFormat="1">
      <c r="B10" s="52">
        <v>2024</v>
      </c>
      <c r="C10" s="179">
        <v>381</v>
      </c>
      <c r="D10" s="179">
        <v>660</v>
      </c>
      <c r="E10" s="179">
        <v>1134</v>
      </c>
      <c r="F10" s="179">
        <v>1545</v>
      </c>
      <c r="G10" s="179">
        <v>1609</v>
      </c>
      <c r="H10" s="179">
        <v>1648</v>
      </c>
      <c r="I10" s="179">
        <v>1808</v>
      </c>
      <c r="J10" s="179">
        <v>1593</v>
      </c>
      <c r="K10" s="179">
        <v>1244</v>
      </c>
      <c r="L10" s="179">
        <v>1010</v>
      </c>
      <c r="M10" s="179">
        <v>569</v>
      </c>
      <c r="N10" s="179">
        <v>541</v>
      </c>
      <c r="O10" s="177">
        <v>13742</v>
      </c>
      <c r="P10" s="54"/>
      <c r="S10" s="101"/>
    </row>
    <row r="11" spans="2:19" s="9" customFormat="1">
      <c r="B11" s="52">
        <v>2025</v>
      </c>
      <c r="C11" s="179">
        <v>553</v>
      </c>
      <c r="D11" s="179">
        <v>586</v>
      </c>
      <c r="E11" s="179">
        <v>1274</v>
      </c>
      <c r="F11" s="179">
        <v>1725</v>
      </c>
      <c r="G11" s="179">
        <v>1783</v>
      </c>
      <c r="H11" s="179">
        <v>1862</v>
      </c>
      <c r="I11" s="179">
        <v>1931</v>
      </c>
      <c r="J11" s="179">
        <v>1545</v>
      </c>
      <c r="K11" s="179">
        <v>1322</v>
      </c>
      <c r="L11" s="179">
        <v>1033</v>
      </c>
      <c r="M11" s="179">
        <v>687</v>
      </c>
      <c r="N11" s="179">
        <v>566</v>
      </c>
      <c r="O11" s="177">
        <v>14867</v>
      </c>
      <c r="P11" s="54"/>
      <c r="S11" s="101"/>
    </row>
    <row r="12" spans="2:19">
      <c r="B12" s="102">
        <v>2026</v>
      </c>
      <c r="C12" s="178">
        <v>407</v>
      </c>
      <c r="D12" s="178">
        <v>645</v>
      </c>
      <c r="E12" s="178">
        <v>1737</v>
      </c>
      <c r="F12" s="178">
        <v>1834</v>
      </c>
      <c r="G12" s="178">
        <v>2007</v>
      </c>
      <c r="H12" s="178">
        <v>1907</v>
      </c>
      <c r="I12" s="178">
        <v>2263</v>
      </c>
      <c r="J12" s="178"/>
      <c r="K12" s="178"/>
      <c r="L12" s="178"/>
      <c r="M12" s="178"/>
      <c r="N12" s="178"/>
      <c r="O12" s="178">
        <v>10800</v>
      </c>
      <c r="P12" s="8"/>
    </row>
    <row r="13" spans="2:19">
      <c r="B13" s="55" t="s">
        <v>133</v>
      </c>
      <c r="C13" s="103">
        <v>-0.26401446654611216</v>
      </c>
      <c r="D13" s="103">
        <v>0.10068259385665534</v>
      </c>
      <c r="E13" s="103">
        <v>0.36342229199372067</v>
      </c>
      <c r="F13" s="103">
        <v>6.3188405797101499E-2</v>
      </c>
      <c r="G13" s="103">
        <v>0.12563095905776778</v>
      </c>
      <c r="H13" s="103">
        <v>2.4167561761546663E-2</v>
      </c>
      <c r="I13" s="103">
        <v>0.1719316416364578</v>
      </c>
      <c r="J13" s="103">
        <v>-1</v>
      </c>
      <c r="K13" s="103">
        <v>-1</v>
      </c>
      <c r="L13" s="103">
        <v>-1</v>
      </c>
      <c r="M13" s="103">
        <v>-1</v>
      </c>
      <c r="N13" s="103">
        <v>-1</v>
      </c>
      <c r="O13" s="104">
        <v>0.11179740580605313</v>
      </c>
    </row>
    <row r="14" spans="2:19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05"/>
    </row>
    <row r="15" spans="2:19" ht="24" customHeight="1">
      <c r="B15" s="222" t="s">
        <v>5</v>
      </c>
      <c r="C15" s="238" t="str">
        <f>'R_MC NEW 2026vs2025'!C15:D15</f>
        <v>JULY</v>
      </c>
      <c r="D15" s="238"/>
      <c r="E15" s="239" t="s">
        <v>30</v>
      </c>
      <c r="F15" s="240" t="str">
        <f>'R_PTW 2026vs2025'!F9:G9</f>
        <v>JANUARY-JULY</v>
      </c>
      <c r="G15" s="240"/>
      <c r="H15" s="239" t="s">
        <v>30</v>
      </c>
      <c r="I15" s="8"/>
      <c r="J15" s="8"/>
      <c r="K15" s="8"/>
      <c r="L15" s="8"/>
      <c r="M15" s="8"/>
      <c r="N15" s="8"/>
      <c r="O15" s="105"/>
    </row>
    <row r="16" spans="2:19" ht="21" customHeight="1">
      <c r="B16" s="222"/>
      <c r="C16" s="60">
        <f>'R_MC NEW 2026vs2025'!C16</f>
        <v>2026</v>
      </c>
      <c r="D16" s="60">
        <f>'R_MC NEW 2026vs2025'!D16</f>
        <v>2025</v>
      </c>
      <c r="E16" s="239"/>
      <c r="F16" s="60">
        <f>'R_MC NEW 2026vs2025'!F16</f>
        <v>2026</v>
      </c>
      <c r="G16" s="60">
        <f>'R_MC NEW 2026vs2025'!G16</f>
        <v>2025</v>
      </c>
      <c r="H16" s="239"/>
      <c r="I16" s="8"/>
      <c r="J16" s="8"/>
      <c r="K16" s="8"/>
      <c r="L16" s="8"/>
      <c r="M16" s="8"/>
      <c r="N16" s="8"/>
      <c r="O16" s="105"/>
    </row>
    <row r="17" spans="2:15" ht="19.5" customHeight="1">
      <c r="B17" s="106" t="s">
        <v>35</v>
      </c>
      <c r="C17" s="62">
        <v>2263</v>
      </c>
      <c r="D17" s="62">
        <v>1931</v>
      </c>
      <c r="E17" s="63">
        <v>0.1719316416364578</v>
      </c>
      <c r="F17" s="62">
        <v>10800</v>
      </c>
      <c r="G17" s="61">
        <v>9714</v>
      </c>
      <c r="H17" s="63">
        <v>0.11179740580605313</v>
      </c>
      <c r="I17" s="8"/>
      <c r="J17" s="8"/>
      <c r="K17" s="8"/>
      <c r="L17" s="8"/>
      <c r="M17" s="8"/>
      <c r="N17" s="8"/>
      <c r="O17" s="105"/>
    </row>
    <row r="43" spans="2:15">
      <c r="B43" s="237" t="s">
        <v>65</v>
      </c>
      <c r="C43" s="237"/>
      <c r="D43" s="237"/>
      <c r="E43" s="237"/>
      <c r="F43" s="237"/>
      <c r="G43" s="237"/>
      <c r="H43" s="237"/>
    </row>
    <row r="44" spans="2:15">
      <c r="B44" s="2"/>
    </row>
    <row r="47" spans="2:15" hidden="1"/>
    <row r="48" spans="2:15" hidden="1">
      <c r="B48" t="s">
        <v>31</v>
      </c>
      <c r="C48">
        <v>139</v>
      </c>
      <c r="D48">
        <v>336</v>
      </c>
      <c r="E48">
        <v>503</v>
      </c>
      <c r="F48">
        <v>621</v>
      </c>
      <c r="G48">
        <v>785</v>
      </c>
      <c r="H48">
        <v>608</v>
      </c>
      <c r="I48">
        <v>455</v>
      </c>
      <c r="J48">
        <v>385</v>
      </c>
      <c r="K48">
        <v>308</v>
      </c>
      <c r="L48">
        <v>327</v>
      </c>
      <c r="M48">
        <v>270</v>
      </c>
      <c r="N48">
        <v>399</v>
      </c>
      <c r="O48">
        <v>5136</v>
      </c>
    </row>
    <row r="49" spans="2:16" hidden="1">
      <c r="C49" s="8">
        <v>0.53667953667953672</v>
      </c>
      <c r="D49" s="8">
        <v>0.57240204429301533</v>
      </c>
      <c r="E49" s="8">
        <v>0.50808080808080813</v>
      </c>
      <c r="F49" s="8">
        <v>0.38286066584463624</v>
      </c>
      <c r="G49" s="8">
        <v>0.53184281842818426</v>
      </c>
      <c r="H49" s="8">
        <v>0.39175257731958762</v>
      </c>
      <c r="I49" s="8">
        <v>0.33357771260997066</v>
      </c>
      <c r="J49" s="8">
        <v>0.40526315789473683</v>
      </c>
      <c r="K49" s="8">
        <v>0.44</v>
      </c>
      <c r="L49" s="8">
        <v>0.61350844277673544</v>
      </c>
      <c r="M49" s="8">
        <v>0.81818181818181823</v>
      </c>
      <c r="N49" s="8">
        <v>1.1981981981981982</v>
      </c>
      <c r="O49" s="8">
        <v>0.48017950635751683</v>
      </c>
    </row>
    <row r="50" spans="2:16" hidden="1">
      <c r="B50" t="s">
        <v>32</v>
      </c>
      <c r="C50" s="107">
        <v>316</v>
      </c>
      <c r="D50" s="108">
        <v>531</v>
      </c>
      <c r="E50" s="108">
        <v>826</v>
      </c>
      <c r="F50" s="108">
        <v>728</v>
      </c>
      <c r="G50" s="108">
        <v>677</v>
      </c>
      <c r="H50" s="108">
        <v>632</v>
      </c>
      <c r="I50" s="108">
        <v>583</v>
      </c>
      <c r="J50" s="108">
        <v>390</v>
      </c>
      <c r="K50" s="108">
        <v>402</v>
      </c>
      <c r="L50" s="109">
        <v>205</v>
      </c>
      <c r="M50" s="110">
        <v>225</v>
      </c>
      <c r="N50">
        <v>241</v>
      </c>
      <c r="O50">
        <v>5756</v>
      </c>
      <c r="P50">
        <v>2401</v>
      </c>
    </row>
    <row r="51" spans="2:16" hidden="1">
      <c r="C51" s="8">
        <v>2.1351351351351351</v>
      </c>
      <c r="D51" s="8">
        <v>2.0661478599221792</v>
      </c>
      <c r="E51" s="8">
        <v>0.7428057553956835</v>
      </c>
      <c r="F51" s="8">
        <v>0.4925575101488498</v>
      </c>
      <c r="G51" s="8">
        <v>0.55628594905505346</v>
      </c>
      <c r="H51" s="8">
        <v>0.51930977814297452</v>
      </c>
      <c r="I51" s="8">
        <v>0.52333931777378817</v>
      </c>
      <c r="J51" s="8">
        <v>0.48088779284833538</v>
      </c>
      <c r="K51" s="8">
        <v>0.73897058823529416</v>
      </c>
      <c r="L51" s="8">
        <v>0.66129032258064513</v>
      </c>
      <c r="M51" s="8">
        <v>0.8035714285714286</v>
      </c>
      <c r="N51" s="8">
        <v>1.0711111111111111</v>
      </c>
      <c r="O51" s="8">
        <v>0.6606220589923103</v>
      </c>
      <c r="P51" s="111" t="e">
        <v>#DIV/0!</v>
      </c>
    </row>
    <row r="52" spans="2:16" hidden="1">
      <c r="B52" t="s">
        <v>32</v>
      </c>
      <c r="C52">
        <v>171</v>
      </c>
      <c r="D52">
        <v>277</v>
      </c>
      <c r="E52">
        <v>688</v>
      </c>
      <c r="F52">
        <v>849</v>
      </c>
      <c r="O52">
        <v>1985</v>
      </c>
    </row>
    <row r="53" spans="2:16" ht="12.75" hidden="1" customHeight="1">
      <c r="C53">
        <v>0.70954356846473032</v>
      </c>
      <c r="D53">
        <v>0.9264214046822743</v>
      </c>
      <c r="E53">
        <v>0.71443406022845279</v>
      </c>
      <c r="F53">
        <v>0.57326130992572588</v>
      </c>
      <c r="G53">
        <v>0</v>
      </c>
      <c r="H53">
        <v>0</v>
      </c>
      <c r="I53" t="e">
        <v>#DIV/0!</v>
      </c>
      <c r="J53" t="e">
        <v>#DIV/0!</v>
      </c>
      <c r="K53" t="e">
        <v>#DIV/0!</v>
      </c>
      <c r="L53" t="e">
        <v>#DIV/0!</v>
      </c>
      <c r="M53" t="e">
        <v>#DIV/0!</v>
      </c>
      <c r="N53" t="e">
        <v>#DIV/0!</v>
      </c>
      <c r="O53">
        <v>0.35541629364368843</v>
      </c>
    </row>
    <row r="54" spans="2:16" ht="12.75" hidden="1" customHeight="1"/>
  </sheetData>
  <mergeCells count="7">
    <mergeCell ref="B43:H43"/>
    <mergeCell ref="B2:O2"/>
    <mergeCell ref="B15:B16"/>
    <mergeCell ref="C15:D15"/>
    <mergeCell ref="E15:E16"/>
    <mergeCell ref="F15:G15"/>
    <mergeCell ref="H15:H16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>
    <pageSetUpPr fitToPage="1"/>
  </sheetPr>
  <dimension ref="B1:L114"/>
  <sheetViews>
    <sheetView showGridLines="0" zoomScale="80" zoomScaleNormal="80" workbookViewId="0">
      <selection activeCell="B1" sqref="B1:H1"/>
    </sheetView>
  </sheetViews>
  <sheetFormatPr defaultColWidth="9.109375" defaultRowHeight="13.2"/>
  <cols>
    <col min="1" max="1" width="2" style="5" customWidth="1"/>
    <col min="2" max="2" width="8.109375" style="5" bestFit="1" customWidth="1"/>
    <col min="3" max="3" width="17.33203125" style="5" bestFit="1" customWidth="1"/>
    <col min="4" max="5" width="10.44140625" style="5" customWidth="1"/>
    <col min="6" max="7" width="9.109375" style="5"/>
    <col min="8" max="8" width="11.44140625" style="5" customWidth="1"/>
    <col min="9" max="9" width="11" style="5" customWidth="1"/>
    <col min="10" max="16384" width="9.109375" style="5"/>
  </cols>
  <sheetData>
    <row r="1" spans="2:12">
      <c r="B1" s="243"/>
      <c r="C1" s="243"/>
      <c r="D1" s="243"/>
      <c r="E1" s="243"/>
      <c r="F1" s="243"/>
      <c r="G1" s="243"/>
      <c r="H1" s="243"/>
      <c r="I1" s="112"/>
      <c r="J1" s="112"/>
      <c r="K1" s="112"/>
      <c r="L1" s="112"/>
    </row>
    <row r="2" spans="2:12" ht="13.8">
      <c r="B2" s="227" t="s">
        <v>136</v>
      </c>
      <c r="C2" s="227"/>
      <c r="D2" s="227"/>
      <c r="E2" s="227"/>
      <c r="F2" s="227"/>
      <c r="G2" s="227"/>
      <c r="H2" s="227"/>
      <c r="I2" s="244"/>
      <c r="J2" s="244"/>
      <c r="K2" s="244"/>
      <c r="L2" s="244"/>
    </row>
    <row r="3" spans="2:12" ht="24" customHeight="1">
      <c r="B3" s="228" t="s">
        <v>49</v>
      </c>
      <c r="C3" s="229" t="s">
        <v>50</v>
      </c>
      <c r="D3" s="229" t="str">
        <f>'R_MC 2026 rankings'!D3:H3</f>
        <v>January-July</v>
      </c>
      <c r="E3" s="229"/>
      <c r="F3" s="229"/>
      <c r="G3" s="229"/>
      <c r="H3" s="229"/>
      <c r="I3" s="113"/>
      <c r="J3" s="114"/>
      <c r="K3" s="114"/>
      <c r="L3" s="114"/>
    </row>
    <row r="4" spans="2:12">
      <c r="B4" s="228"/>
      <c r="C4" s="229"/>
      <c r="D4" s="73">
        <v>2025</v>
      </c>
      <c r="E4" s="73" t="s">
        <v>52</v>
      </c>
      <c r="F4" s="73">
        <v>2024</v>
      </c>
      <c r="G4" s="73" t="s">
        <v>52</v>
      </c>
      <c r="H4" s="73" t="s">
        <v>53</v>
      </c>
      <c r="J4" s="6"/>
      <c r="K4" s="6"/>
      <c r="L4" s="6"/>
    </row>
    <row r="5" spans="2:12">
      <c r="B5" s="159">
        <v>1</v>
      </c>
      <c r="C5" s="160" t="s">
        <v>41</v>
      </c>
      <c r="D5" s="161">
        <v>2159</v>
      </c>
      <c r="E5" s="72">
        <v>0.19992591906658025</v>
      </c>
      <c r="F5" s="161">
        <v>1934</v>
      </c>
      <c r="G5" s="72">
        <v>0.19907359752959342</v>
      </c>
      <c r="H5" s="115">
        <v>0.11633919338159249</v>
      </c>
      <c r="J5" s="6"/>
      <c r="K5" s="6"/>
      <c r="L5" s="6"/>
    </row>
    <row r="6" spans="2:12">
      <c r="B6" s="162">
        <v>2</v>
      </c>
      <c r="C6" s="163" t="s">
        <v>26</v>
      </c>
      <c r="D6" s="164">
        <v>1599</v>
      </c>
      <c r="E6" s="74">
        <v>0.14806926567274747</v>
      </c>
      <c r="F6" s="164">
        <v>1953</v>
      </c>
      <c r="G6" s="74">
        <v>0.20102933607822954</v>
      </c>
      <c r="H6" s="116">
        <v>-0.18125960061443935</v>
      </c>
      <c r="J6" s="6"/>
      <c r="K6" s="6"/>
      <c r="L6" s="6"/>
    </row>
    <row r="7" spans="2:12">
      <c r="B7" s="159">
        <v>3</v>
      </c>
      <c r="C7" s="160" t="s">
        <v>151</v>
      </c>
      <c r="D7" s="161">
        <v>1282</v>
      </c>
      <c r="E7" s="72">
        <v>0.11871469580516715</v>
      </c>
      <c r="F7" s="161">
        <v>1182</v>
      </c>
      <c r="G7" s="72">
        <v>0.12166752444673186</v>
      </c>
      <c r="H7" s="115">
        <v>8.4602368866328215E-2</v>
      </c>
      <c r="J7" s="6"/>
      <c r="K7" s="6"/>
      <c r="L7" s="6"/>
    </row>
    <row r="8" spans="2:12">
      <c r="B8" s="162">
        <v>4</v>
      </c>
      <c r="C8" s="163" t="s">
        <v>71</v>
      </c>
      <c r="D8" s="164">
        <v>1016</v>
      </c>
      <c r="E8" s="74">
        <v>9.4082785443096589E-2</v>
      </c>
      <c r="F8" s="164">
        <v>784</v>
      </c>
      <c r="G8" s="74">
        <v>8.0699948533196092E-2</v>
      </c>
      <c r="H8" s="116">
        <v>0.29591836734693877</v>
      </c>
      <c r="J8" s="6"/>
      <c r="K8" s="6"/>
      <c r="L8" s="6"/>
    </row>
    <row r="9" spans="2:12">
      <c r="B9" s="159">
        <v>5</v>
      </c>
      <c r="C9" s="160" t="s">
        <v>80</v>
      </c>
      <c r="D9" s="161">
        <v>458</v>
      </c>
      <c r="E9" s="72">
        <v>4.2411334382813221E-2</v>
      </c>
      <c r="F9" s="161">
        <v>497</v>
      </c>
      <c r="G9" s="72">
        <v>5.1158003088008233E-2</v>
      </c>
      <c r="H9" s="115">
        <v>-7.8470824949698148E-2</v>
      </c>
      <c r="J9" s="6"/>
      <c r="K9" s="6"/>
      <c r="L9" s="6"/>
    </row>
    <row r="10" spans="2:12">
      <c r="B10" s="162">
        <v>6</v>
      </c>
      <c r="C10" s="163" t="s">
        <v>110</v>
      </c>
      <c r="D10" s="164">
        <v>381</v>
      </c>
      <c r="E10" s="74">
        <v>3.5281044541161218E-2</v>
      </c>
      <c r="F10" s="164">
        <v>273</v>
      </c>
      <c r="G10" s="74">
        <v>2.8100874935666494E-2</v>
      </c>
      <c r="H10" s="116">
        <v>0.39560439560439553</v>
      </c>
      <c r="J10" s="6"/>
      <c r="K10" s="6"/>
      <c r="L10" s="6"/>
    </row>
    <row r="11" spans="2:12">
      <c r="B11" s="159">
        <v>7</v>
      </c>
      <c r="C11" s="160" t="s">
        <v>64</v>
      </c>
      <c r="D11" s="161">
        <v>363</v>
      </c>
      <c r="E11" s="72">
        <v>3.3614223539216594E-2</v>
      </c>
      <c r="F11" s="161">
        <v>467</v>
      </c>
      <c r="G11" s="72">
        <v>4.8069994853319607E-2</v>
      </c>
      <c r="H11" s="115">
        <v>-0.2226980728051392</v>
      </c>
      <c r="J11" s="6"/>
      <c r="K11" s="6"/>
      <c r="L11" s="6"/>
    </row>
    <row r="12" spans="2:12">
      <c r="B12" s="162">
        <v>8</v>
      </c>
      <c r="C12" s="163" t="s">
        <v>89</v>
      </c>
      <c r="D12" s="164">
        <v>318</v>
      </c>
      <c r="E12" s="74">
        <v>2.9447171034355034E-2</v>
      </c>
      <c r="F12" s="164">
        <v>213</v>
      </c>
      <c r="G12" s="74">
        <v>2.1924858466289242E-2</v>
      </c>
      <c r="H12" s="116">
        <v>0.49295774647887325</v>
      </c>
      <c r="J12" s="6"/>
      <c r="K12" s="6"/>
      <c r="L12" s="6"/>
    </row>
    <row r="13" spans="2:12">
      <c r="B13" s="159">
        <v>9</v>
      </c>
      <c r="C13" s="160" t="s">
        <v>146</v>
      </c>
      <c r="D13" s="161">
        <v>285</v>
      </c>
      <c r="E13" s="72">
        <v>2.6391332530789888E-2</v>
      </c>
      <c r="F13" s="161">
        <v>283</v>
      </c>
      <c r="G13" s="72">
        <v>2.9130211013896037E-2</v>
      </c>
      <c r="H13" s="115">
        <v>7.0671378091873294E-3</v>
      </c>
      <c r="J13" s="6"/>
      <c r="K13" s="6"/>
      <c r="L13" s="6"/>
    </row>
    <row r="14" spans="2:12">
      <c r="B14" s="162">
        <v>10</v>
      </c>
      <c r="C14" s="163" t="s">
        <v>157</v>
      </c>
      <c r="D14" s="164">
        <v>184</v>
      </c>
      <c r="E14" s="74">
        <v>1.7038614686545051E-2</v>
      </c>
      <c r="F14" s="164">
        <v>5</v>
      </c>
      <c r="G14" s="74">
        <v>5.1466803911477102E-4</v>
      </c>
      <c r="H14" s="116">
        <v>35.799999999999997</v>
      </c>
      <c r="J14" s="6"/>
      <c r="K14" s="6"/>
      <c r="L14" s="6"/>
    </row>
    <row r="15" spans="2:12">
      <c r="B15" s="234" t="s">
        <v>79</v>
      </c>
      <c r="C15" s="234"/>
      <c r="D15" s="89">
        <v>8045</v>
      </c>
      <c r="E15" s="90">
        <v>0.74497638670247235</v>
      </c>
      <c r="F15" s="89">
        <v>7591</v>
      </c>
      <c r="G15" s="90">
        <v>0.78136901698404526</v>
      </c>
      <c r="H15" s="91">
        <v>5.9807666974048157E-2</v>
      </c>
    </row>
    <row r="16" spans="2:12">
      <c r="B16" s="234" t="s">
        <v>78</v>
      </c>
      <c r="C16" s="234"/>
      <c r="D16" s="89">
        <v>2754</v>
      </c>
      <c r="E16" s="90">
        <v>0.25502361329752754</v>
      </c>
      <c r="F16" s="89">
        <v>2124</v>
      </c>
      <c r="G16" s="90">
        <v>0.21863098301595471</v>
      </c>
      <c r="H16" s="91">
        <v>0.29661016949152552</v>
      </c>
      <c r="I16" s="117"/>
    </row>
    <row r="17" spans="2:8">
      <c r="B17" s="235" t="s">
        <v>4</v>
      </c>
      <c r="C17" s="235"/>
      <c r="D17" s="165">
        <v>10799</v>
      </c>
      <c r="E17" s="92">
        <v>0.99999999999999856</v>
      </c>
      <c r="F17" s="165">
        <v>9715</v>
      </c>
      <c r="G17" s="92">
        <v>0.99999999999999978</v>
      </c>
      <c r="H17" s="166">
        <v>0.11158003088008228</v>
      </c>
    </row>
    <row r="18" spans="2:8" ht="12.75" customHeight="1">
      <c r="B18" s="241" t="s">
        <v>65</v>
      </c>
      <c r="C18" s="241"/>
      <c r="D18" s="241"/>
      <c r="E18" s="241"/>
      <c r="F18" s="241"/>
      <c r="G18" s="241"/>
      <c r="H18" s="241"/>
    </row>
    <row r="19" spans="2:8">
      <c r="B19" s="242" t="s">
        <v>39</v>
      </c>
      <c r="C19" s="242"/>
      <c r="D19" s="242"/>
      <c r="E19" s="242"/>
      <c r="F19" s="242"/>
      <c r="G19" s="242"/>
      <c r="H19" s="242"/>
    </row>
    <row r="20" spans="2:8">
      <c r="B20" s="242"/>
      <c r="C20" s="242"/>
      <c r="D20" s="242"/>
      <c r="E20" s="242"/>
      <c r="F20" s="242"/>
      <c r="G20" s="242"/>
      <c r="H20" s="242"/>
    </row>
    <row r="22" spans="2:8">
      <c r="C22" s="118"/>
    </row>
    <row r="26" spans="2:8">
      <c r="C26" s="118"/>
    </row>
    <row r="28" spans="2:8">
      <c r="C28" s="118"/>
    </row>
    <row r="33" spans="3:3">
      <c r="C33" s="118"/>
    </row>
    <row r="39" spans="3:3">
      <c r="C39" s="118"/>
    </row>
    <row r="43" spans="3:3">
      <c r="C43" s="118"/>
    </row>
    <row r="47" spans="3:3">
      <c r="C47" s="118"/>
    </row>
    <row r="52" spans="3:3">
      <c r="C52" s="118"/>
    </row>
    <row r="58" spans="3:3">
      <c r="C58" s="118"/>
    </row>
    <row r="71" spans="3:3">
      <c r="C71" s="118"/>
    </row>
    <row r="95" spans="3:3">
      <c r="C95" s="118"/>
    </row>
    <row r="107" spans="3:3">
      <c r="C107" s="118"/>
    </row>
    <row r="110" spans="3:3">
      <c r="C110" s="118"/>
    </row>
    <row r="111" spans="3:3">
      <c r="C111" s="118"/>
    </row>
    <row r="114" spans="3:3">
      <c r="C114" s="118"/>
    </row>
  </sheetData>
  <mergeCells count="11">
    <mergeCell ref="I2:L2"/>
    <mergeCell ref="B3:B4"/>
    <mergeCell ref="C3:C4"/>
    <mergeCell ref="D3:H3"/>
    <mergeCell ref="B15:C15"/>
    <mergeCell ref="B16:C16"/>
    <mergeCell ref="B17:C17"/>
    <mergeCell ref="B18:H18"/>
    <mergeCell ref="B19:H20"/>
    <mergeCell ref="B1:H1"/>
    <mergeCell ref="B2:H2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="80" zoomScaleNormal="80" workbookViewId="0">
      <selection activeCell="B1" sqref="B1:O1"/>
    </sheetView>
  </sheetViews>
  <sheetFormatPr defaultRowHeight="13.2"/>
  <cols>
    <col min="1" max="1" width="2" customWidth="1"/>
    <col min="2" max="2" width="28.5546875" customWidth="1"/>
    <col min="3" max="14" width="11.33203125" bestFit="1" customWidth="1"/>
    <col min="15" max="15" width="10.33203125" customWidth="1"/>
    <col min="16" max="16" width="11.6640625" customWidth="1"/>
    <col min="21" max="21" width="20.10937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11" t="s">
        <v>137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</row>
    <row r="2" spans="2:35" ht="15.75" customHeight="1">
      <c r="B2" s="119" t="s">
        <v>5</v>
      </c>
      <c r="C2" s="100" t="s">
        <v>6</v>
      </c>
      <c r="D2" s="100" t="s">
        <v>7</v>
      </c>
      <c r="E2" s="99" t="s">
        <v>1</v>
      </c>
      <c r="F2" s="99" t="s">
        <v>8</v>
      </c>
      <c r="G2" s="99" t="s">
        <v>9</v>
      </c>
      <c r="H2" s="99" t="s">
        <v>10</v>
      </c>
      <c r="I2" s="99" t="s">
        <v>11</v>
      </c>
      <c r="J2" s="99" t="s">
        <v>12</v>
      </c>
      <c r="K2" s="99" t="s">
        <v>13</v>
      </c>
      <c r="L2" s="99" t="s">
        <v>14</v>
      </c>
      <c r="M2" s="99" t="s">
        <v>15</v>
      </c>
      <c r="N2" s="99" t="s">
        <v>16</v>
      </c>
      <c r="O2" s="99" t="s">
        <v>4</v>
      </c>
      <c r="P2" s="13" t="s">
        <v>112</v>
      </c>
    </row>
    <row r="3" spans="2:35" ht="15.75" customHeight="1">
      <c r="B3" s="106" t="s">
        <v>3</v>
      </c>
      <c r="C3" s="177">
        <v>4166</v>
      </c>
      <c r="D3" s="177">
        <v>5329</v>
      </c>
      <c r="E3" s="177">
        <v>11136</v>
      </c>
      <c r="F3" s="177">
        <v>10118</v>
      </c>
      <c r="G3" s="177">
        <v>9161</v>
      </c>
      <c r="H3" s="177">
        <v>9415</v>
      </c>
      <c r="I3" s="177">
        <v>9334</v>
      </c>
      <c r="J3" s="177"/>
      <c r="K3" s="177"/>
      <c r="L3" s="177"/>
      <c r="M3" s="177"/>
      <c r="N3" s="177"/>
      <c r="O3" s="177">
        <v>58659</v>
      </c>
      <c r="P3" s="207">
        <v>0.9011152759002089</v>
      </c>
    </row>
    <row r="4" spans="2:35" ht="15.75" customHeight="1">
      <c r="B4" s="106" t="s">
        <v>2</v>
      </c>
      <c r="C4" s="177">
        <v>426</v>
      </c>
      <c r="D4" s="177">
        <v>494</v>
      </c>
      <c r="E4" s="177">
        <v>1090</v>
      </c>
      <c r="F4" s="177">
        <v>1125</v>
      </c>
      <c r="G4" s="177">
        <v>1035</v>
      </c>
      <c r="H4" s="177">
        <v>1072</v>
      </c>
      <c r="I4" s="177">
        <v>1195</v>
      </c>
      <c r="J4" s="177"/>
      <c r="K4" s="177"/>
      <c r="L4" s="177"/>
      <c r="M4" s="177"/>
      <c r="N4" s="177"/>
      <c r="O4" s="177">
        <v>6437</v>
      </c>
      <c r="P4" s="207">
        <v>9.8884724099791071E-2</v>
      </c>
    </row>
    <row r="5" spans="2:35">
      <c r="B5" s="120" t="s">
        <v>91</v>
      </c>
      <c r="C5" s="178">
        <v>4592</v>
      </c>
      <c r="D5" s="178">
        <v>5823</v>
      </c>
      <c r="E5" s="178">
        <v>12226</v>
      </c>
      <c r="F5" s="178">
        <v>11243</v>
      </c>
      <c r="G5" s="178">
        <v>10196</v>
      </c>
      <c r="H5" s="178">
        <v>10487</v>
      </c>
      <c r="I5" s="178">
        <v>10529</v>
      </c>
      <c r="J5" s="178">
        <v>0</v>
      </c>
      <c r="K5" s="178">
        <v>0</v>
      </c>
      <c r="L5" s="178">
        <v>0</v>
      </c>
      <c r="M5" s="178">
        <v>0</v>
      </c>
      <c r="N5" s="178">
        <v>0</v>
      </c>
      <c r="O5" s="178">
        <v>65096</v>
      </c>
      <c r="P5" s="208">
        <v>1</v>
      </c>
    </row>
    <row r="6" spans="2:35" ht="15.75" customHeight="1">
      <c r="B6" s="121" t="s">
        <v>92</v>
      </c>
      <c r="C6" s="122">
        <v>-3.6912751677852351E-2</v>
      </c>
      <c r="D6" s="122">
        <v>0.26807491289198615</v>
      </c>
      <c r="E6" s="122">
        <v>1.0996050145972864</v>
      </c>
      <c r="F6" s="122">
        <v>-8.0402421069851182E-2</v>
      </c>
      <c r="G6" s="122">
        <v>-9.3124610868985158E-2</v>
      </c>
      <c r="H6" s="122">
        <v>2.8540604158493466E-2</v>
      </c>
      <c r="I6" s="122">
        <v>4.0049585200725435E-3</v>
      </c>
      <c r="J6" s="122">
        <v>-1</v>
      </c>
      <c r="K6" s="122" t="e">
        <v>#DIV/0!</v>
      </c>
      <c r="L6" s="122" t="e">
        <v>#DIV/0!</v>
      </c>
      <c r="M6" s="122" t="e">
        <v>#DIV/0!</v>
      </c>
      <c r="N6" s="122" t="e">
        <v>#DIV/0!</v>
      </c>
      <c r="O6" s="123"/>
      <c r="U6" s="40"/>
      <c r="V6" s="40"/>
      <c r="W6" s="40"/>
      <c r="X6" s="41"/>
      <c r="Y6" s="41"/>
      <c r="Z6" s="31"/>
      <c r="AH6" s="3"/>
    </row>
    <row r="7" spans="2:35" ht="15.75" customHeight="1">
      <c r="B7" s="121" t="s">
        <v>131</v>
      </c>
      <c r="C7" s="124">
        <v>-0.22116689280868385</v>
      </c>
      <c r="D7" s="124">
        <v>-0.14955454943770996</v>
      </c>
      <c r="E7" s="124">
        <v>0.10124301927580626</v>
      </c>
      <c r="F7" s="124">
        <v>-0.11367757193535677</v>
      </c>
      <c r="G7" s="124">
        <v>-7.9783393501805078E-2</v>
      </c>
      <c r="H7" s="124">
        <v>-3.7536710719530131E-2</v>
      </c>
      <c r="I7" s="124">
        <v>-9.6765891738869403E-2</v>
      </c>
      <c r="J7" s="124">
        <v>-1</v>
      </c>
      <c r="K7" s="124">
        <v>-1</v>
      </c>
      <c r="L7" s="124">
        <v>-1</v>
      </c>
      <c r="M7" s="124">
        <v>-1</v>
      </c>
      <c r="N7" s="124">
        <v>-1</v>
      </c>
      <c r="O7" s="124">
        <v>-7.2217550560836896E-2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2:35">
      <c r="B8" s="31"/>
      <c r="C8" s="26"/>
      <c r="D8" s="31"/>
      <c r="E8" s="31"/>
      <c r="F8" s="31"/>
      <c r="O8" s="3"/>
    </row>
    <row r="9" spans="2:35" ht="28.5" customHeight="1">
      <c r="B9" s="222" t="s">
        <v>5</v>
      </c>
      <c r="C9" s="238" t="str">
        <f>'R_MP NEW 2026vs2025'!C15:D15</f>
        <v>JULY</v>
      </c>
      <c r="D9" s="238"/>
      <c r="E9" s="239" t="s">
        <v>30</v>
      </c>
      <c r="F9" s="240" t="str">
        <f>'R_PTW 2026vs2025'!F9:G9</f>
        <v>JANUARY-JULY</v>
      </c>
      <c r="G9" s="240"/>
      <c r="H9" s="239" t="s">
        <v>30</v>
      </c>
      <c r="O9" s="3"/>
    </row>
    <row r="10" spans="2:35" ht="26.25" customHeight="1">
      <c r="B10" s="222"/>
      <c r="C10" s="60">
        <f>'R_MP NEW 2026vs2025'!C16</f>
        <v>2026</v>
      </c>
      <c r="D10" s="60">
        <f>'R_MP NEW 2026vs2025'!D16</f>
        <v>2025</v>
      </c>
      <c r="E10" s="239"/>
      <c r="F10" s="60">
        <f>'R_MP NEW 2026vs2025'!F16</f>
        <v>2026</v>
      </c>
      <c r="G10" s="60">
        <f>'R_MP NEW 2026vs2025'!G16</f>
        <v>2025</v>
      </c>
      <c r="H10" s="239"/>
      <c r="I10" s="4"/>
      <c r="O10" s="3"/>
    </row>
    <row r="11" spans="2:35" ht="18" customHeight="1">
      <c r="B11" s="106" t="s">
        <v>22</v>
      </c>
      <c r="C11" s="125">
        <v>9334</v>
      </c>
      <c r="D11" s="125">
        <v>10305</v>
      </c>
      <c r="E11" s="126">
        <v>-9.4226103833090713E-2</v>
      </c>
      <c r="F11" s="125">
        <v>58659</v>
      </c>
      <c r="G11" s="106">
        <v>62504</v>
      </c>
      <c r="H11" s="126">
        <v>-6.1516062971969765E-2</v>
      </c>
      <c r="I11" s="4"/>
      <c r="O11" s="3"/>
      <c r="AI11" s="8"/>
    </row>
    <row r="12" spans="2:35" ht="18" customHeight="1">
      <c r="B12" s="106" t="s">
        <v>23</v>
      </c>
      <c r="C12" s="125">
        <v>1195</v>
      </c>
      <c r="D12" s="125">
        <v>1352</v>
      </c>
      <c r="E12" s="126">
        <v>-0.11612426035502954</v>
      </c>
      <c r="F12" s="125">
        <v>6437</v>
      </c>
      <c r="G12" s="106">
        <v>7659</v>
      </c>
      <c r="H12" s="126">
        <v>-0.15955085520302914</v>
      </c>
      <c r="O12" s="3"/>
      <c r="R12" s="9"/>
      <c r="AI12" s="8"/>
    </row>
    <row r="13" spans="2:35" ht="18" customHeight="1">
      <c r="B13" s="127" t="s">
        <v>4</v>
      </c>
      <c r="C13" s="127">
        <v>10529</v>
      </c>
      <c r="D13" s="127">
        <v>11657</v>
      </c>
      <c r="E13" s="128">
        <v>-9.6765891738869403E-2</v>
      </c>
      <c r="F13" s="127">
        <v>65096</v>
      </c>
      <c r="G13" s="127">
        <v>70163</v>
      </c>
      <c r="H13" s="128">
        <v>-7.2217550560836896E-2</v>
      </c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11" t="s">
        <v>95</v>
      </c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</row>
    <row r="43" spans="2:15">
      <c r="B43" s="119" t="s">
        <v>5</v>
      </c>
      <c r="C43" s="100" t="s">
        <v>6</v>
      </c>
      <c r="D43" s="100" t="s">
        <v>7</v>
      </c>
      <c r="E43" s="99" t="s">
        <v>1</v>
      </c>
      <c r="F43" s="99" t="s">
        <v>8</v>
      </c>
      <c r="G43" s="99" t="s">
        <v>9</v>
      </c>
      <c r="H43" s="99" t="s">
        <v>10</v>
      </c>
      <c r="I43" s="99" t="s">
        <v>11</v>
      </c>
      <c r="J43" s="99" t="s">
        <v>12</v>
      </c>
      <c r="K43" s="99" t="s">
        <v>13</v>
      </c>
      <c r="L43" s="99" t="s">
        <v>14</v>
      </c>
      <c r="M43" s="99" t="s">
        <v>15</v>
      </c>
      <c r="N43" s="99" t="s">
        <v>16</v>
      </c>
      <c r="O43" s="99" t="s">
        <v>4</v>
      </c>
    </row>
    <row r="44" spans="2:15">
      <c r="B44" s="106" t="s">
        <v>3</v>
      </c>
      <c r="C44" s="177">
        <v>5209</v>
      </c>
      <c r="D44" s="177">
        <v>6125</v>
      </c>
      <c r="E44" s="177">
        <v>9958</v>
      </c>
      <c r="F44" s="177">
        <v>11370</v>
      </c>
      <c r="G44" s="177">
        <v>9845</v>
      </c>
      <c r="H44" s="177">
        <v>9692</v>
      </c>
      <c r="I44" s="177">
        <v>10305</v>
      </c>
      <c r="J44" s="177">
        <v>7445</v>
      </c>
      <c r="K44" s="177">
        <v>6877</v>
      </c>
      <c r="L44" s="177">
        <v>5661</v>
      </c>
      <c r="M44" s="177">
        <v>4234</v>
      </c>
      <c r="N44" s="177">
        <v>4323</v>
      </c>
      <c r="O44" s="177">
        <v>91044</v>
      </c>
    </row>
    <row r="45" spans="2:15">
      <c r="B45" s="106" t="s">
        <v>2</v>
      </c>
      <c r="C45" s="177">
        <v>687</v>
      </c>
      <c r="D45" s="177">
        <v>722</v>
      </c>
      <c r="E45" s="177">
        <v>1144</v>
      </c>
      <c r="F45" s="177">
        <v>1315</v>
      </c>
      <c r="G45" s="177">
        <v>1235</v>
      </c>
      <c r="H45" s="177">
        <v>1204</v>
      </c>
      <c r="I45" s="177">
        <v>1352</v>
      </c>
      <c r="J45" s="177">
        <v>1124</v>
      </c>
      <c r="K45" s="177">
        <v>1041</v>
      </c>
      <c r="L45" s="177">
        <v>691</v>
      </c>
      <c r="M45" s="177">
        <v>503</v>
      </c>
      <c r="N45" s="177">
        <v>445</v>
      </c>
      <c r="O45" s="177">
        <v>11463</v>
      </c>
    </row>
    <row r="46" spans="2:15">
      <c r="B46" s="120" t="s">
        <v>91</v>
      </c>
      <c r="C46" s="178">
        <v>5896</v>
      </c>
      <c r="D46" s="178">
        <v>6847</v>
      </c>
      <c r="E46" s="178">
        <v>11102</v>
      </c>
      <c r="F46" s="178">
        <v>12685</v>
      </c>
      <c r="G46" s="178">
        <v>11080</v>
      </c>
      <c r="H46" s="178">
        <v>10896</v>
      </c>
      <c r="I46" s="178">
        <v>11657</v>
      </c>
      <c r="J46" s="178">
        <v>8569</v>
      </c>
      <c r="K46" s="178">
        <v>7918</v>
      </c>
      <c r="L46" s="178">
        <v>6352</v>
      </c>
      <c r="M46" s="178">
        <v>4737</v>
      </c>
      <c r="N46" s="178">
        <v>4768</v>
      </c>
      <c r="O46" s="178">
        <v>102507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="80" zoomScaleNormal="80" workbookViewId="0">
      <selection activeCell="F35" sqref="F35"/>
    </sheetView>
  </sheetViews>
  <sheetFormatPr defaultRowHeight="13.2"/>
  <cols>
    <col min="1" max="1" width="1.88671875" customWidth="1"/>
    <col min="2" max="2" width="18.33203125" customWidth="1"/>
    <col min="3" max="15" width="9.33203125" customWidth="1"/>
    <col min="16" max="16" width="12" customWidth="1"/>
    <col min="17" max="17" width="12.33203125" bestFit="1" customWidth="1"/>
    <col min="19" max="19" width="9.33203125" bestFit="1" customWidth="1"/>
  </cols>
  <sheetData>
    <row r="2" spans="2:19" ht="25.5" customHeight="1">
      <c r="B2" s="220" t="s">
        <v>138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1"/>
    </row>
    <row r="3" spans="2:19" ht="21" customHeight="1">
      <c r="B3" s="249" t="s">
        <v>3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46"/>
    </row>
    <row r="4" spans="2:19" ht="13.5" customHeight="1">
      <c r="B4" s="129"/>
      <c r="C4" s="129" t="s">
        <v>6</v>
      </c>
      <c r="D4" s="129" t="s">
        <v>7</v>
      </c>
      <c r="E4" s="129" t="s">
        <v>1</v>
      </c>
      <c r="F4" s="129" t="s">
        <v>8</v>
      </c>
      <c r="G4" s="129" t="s">
        <v>9</v>
      </c>
      <c r="H4" s="129" t="s">
        <v>10</v>
      </c>
      <c r="I4" s="129" t="s">
        <v>11</v>
      </c>
      <c r="J4" s="129" t="s">
        <v>12</v>
      </c>
      <c r="K4" s="129" t="s">
        <v>13</v>
      </c>
      <c r="L4" s="129" t="s">
        <v>14</v>
      </c>
      <c r="M4" s="129" t="s">
        <v>15</v>
      </c>
      <c r="N4" s="129" t="s">
        <v>16</v>
      </c>
      <c r="O4" s="129" t="s">
        <v>4</v>
      </c>
      <c r="P4" s="48"/>
      <c r="S4" s="9"/>
    </row>
    <row r="5" spans="2:19" ht="13.5" customHeight="1">
      <c r="B5" s="130" t="s">
        <v>98</v>
      </c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48"/>
      <c r="S5" s="9"/>
    </row>
    <row r="6" spans="2:19" ht="13.5" customHeight="1">
      <c r="B6" s="131" t="s">
        <v>99</v>
      </c>
      <c r="C6" s="173">
        <v>1250</v>
      </c>
      <c r="D6" s="173">
        <v>2206</v>
      </c>
      <c r="E6" s="173">
        <v>4859</v>
      </c>
      <c r="F6" s="173">
        <v>5457</v>
      </c>
      <c r="G6" s="173">
        <v>5311</v>
      </c>
      <c r="H6" s="173">
        <v>5002</v>
      </c>
      <c r="I6" s="173">
        <v>5333</v>
      </c>
      <c r="J6" s="173">
        <v>3807</v>
      </c>
      <c r="K6" s="173">
        <v>2983</v>
      </c>
      <c r="L6" s="173">
        <v>2051</v>
      </c>
      <c r="M6" s="173">
        <v>1420</v>
      </c>
      <c r="N6" s="173">
        <v>1687</v>
      </c>
      <c r="O6" s="173">
        <v>41366</v>
      </c>
      <c r="P6" s="48"/>
      <c r="S6" s="9"/>
    </row>
    <row r="7" spans="2:19" ht="13.5" customHeight="1">
      <c r="B7" s="131" t="s">
        <v>100</v>
      </c>
      <c r="C7" s="173">
        <v>5209</v>
      </c>
      <c r="D7" s="173">
        <v>6125</v>
      </c>
      <c r="E7" s="173">
        <v>9958</v>
      </c>
      <c r="F7" s="173">
        <v>11370</v>
      </c>
      <c r="G7" s="173">
        <v>9845</v>
      </c>
      <c r="H7" s="173">
        <v>9692</v>
      </c>
      <c r="I7" s="173">
        <v>10305</v>
      </c>
      <c r="J7" s="173">
        <v>7445</v>
      </c>
      <c r="K7" s="173">
        <v>6877</v>
      </c>
      <c r="L7" s="173">
        <v>5661</v>
      </c>
      <c r="M7" s="173">
        <v>4234</v>
      </c>
      <c r="N7" s="173">
        <v>4323</v>
      </c>
      <c r="O7" s="173">
        <v>91044</v>
      </c>
      <c r="P7" s="48"/>
      <c r="S7" s="9"/>
    </row>
    <row r="8" spans="2:19" ht="13.5" customHeight="1">
      <c r="B8" s="132" t="s">
        <v>101</v>
      </c>
      <c r="C8" s="174">
        <v>6459</v>
      </c>
      <c r="D8" s="174">
        <v>8331</v>
      </c>
      <c r="E8" s="174">
        <v>14817</v>
      </c>
      <c r="F8" s="174">
        <v>16827</v>
      </c>
      <c r="G8" s="174">
        <v>15156</v>
      </c>
      <c r="H8" s="174">
        <v>14694</v>
      </c>
      <c r="I8" s="174">
        <v>15638</v>
      </c>
      <c r="J8" s="174">
        <v>11252</v>
      </c>
      <c r="K8" s="174">
        <v>9860</v>
      </c>
      <c r="L8" s="174">
        <v>7712</v>
      </c>
      <c r="M8" s="174">
        <v>5654</v>
      </c>
      <c r="N8" s="174">
        <v>6010</v>
      </c>
      <c r="O8" s="174">
        <v>132410</v>
      </c>
      <c r="P8" s="48"/>
      <c r="S8" s="9"/>
    </row>
    <row r="9" spans="2:19" ht="13.5" customHeight="1">
      <c r="B9" s="130" t="s">
        <v>139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48"/>
      <c r="S9" s="9"/>
    </row>
    <row r="10" spans="2:19">
      <c r="B10" s="133" t="s">
        <v>140</v>
      </c>
      <c r="C10" s="175">
        <v>1803</v>
      </c>
      <c r="D10" s="175">
        <v>2572</v>
      </c>
      <c r="E10" s="175">
        <v>7596</v>
      </c>
      <c r="F10" s="175">
        <v>8002</v>
      </c>
      <c r="G10" s="175">
        <v>7270</v>
      </c>
      <c r="H10" s="175">
        <v>7577</v>
      </c>
      <c r="I10" s="175">
        <v>7140</v>
      </c>
      <c r="J10" s="175"/>
      <c r="K10" s="175"/>
      <c r="L10" s="175"/>
      <c r="M10" s="175"/>
      <c r="N10" s="175"/>
      <c r="O10" s="175">
        <v>41960</v>
      </c>
      <c r="P10" s="48"/>
      <c r="S10" s="9"/>
    </row>
    <row r="11" spans="2:19" s="9" customFormat="1">
      <c r="B11" s="131" t="s">
        <v>141</v>
      </c>
      <c r="C11" s="173">
        <v>4166</v>
      </c>
      <c r="D11" s="173">
        <v>5329</v>
      </c>
      <c r="E11" s="173">
        <v>11136</v>
      </c>
      <c r="F11" s="173">
        <v>10118</v>
      </c>
      <c r="G11" s="173">
        <v>9161</v>
      </c>
      <c r="H11" s="173">
        <v>9415</v>
      </c>
      <c r="I11" s="173">
        <v>9334</v>
      </c>
      <c r="J11" s="173"/>
      <c r="K11" s="173"/>
      <c r="L11" s="173"/>
      <c r="M11" s="173"/>
      <c r="N11" s="173"/>
      <c r="O11" s="173">
        <v>58659</v>
      </c>
      <c r="P11" s="51"/>
    </row>
    <row r="12" spans="2:19">
      <c r="B12" s="132" t="s">
        <v>142</v>
      </c>
      <c r="C12" s="174">
        <v>5969</v>
      </c>
      <c r="D12" s="174">
        <v>7901</v>
      </c>
      <c r="E12" s="174">
        <v>18732</v>
      </c>
      <c r="F12" s="174">
        <v>18120</v>
      </c>
      <c r="G12" s="174">
        <v>16431</v>
      </c>
      <c r="H12" s="174">
        <v>16992</v>
      </c>
      <c r="I12" s="174">
        <v>16474</v>
      </c>
      <c r="J12" s="174">
        <v>0</v>
      </c>
      <c r="K12" s="174">
        <v>0</v>
      </c>
      <c r="L12" s="174">
        <v>0</v>
      </c>
      <c r="M12" s="174">
        <v>0</v>
      </c>
      <c r="N12" s="174">
        <v>0</v>
      </c>
      <c r="O12" s="174">
        <v>100619</v>
      </c>
      <c r="P12" s="8"/>
      <c r="S12" s="9"/>
    </row>
    <row r="13" spans="2:19" ht="13.5" customHeight="1">
      <c r="B13" s="133" t="s">
        <v>17</v>
      </c>
      <c r="C13" s="134">
        <v>-7.5863136708468781E-2</v>
      </c>
      <c r="D13" s="134">
        <v>-5.1614452046573001E-2</v>
      </c>
      <c r="E13" s="134">
        <v>0.26422352702976304</v>
      </c>
      <c r="F13" s="134">
        <v>7.6840791584952717E-2</v>
      </c>
      <c r="G13" s="134">
        <v>8.4125098970704748E-2</v>
      </c>
      <c r="H13" s="134">
        <v>0.15639036341363832</v>
      </c>
      <c r="I13" s="134">
        <v>5.3459521677963862E-2</v>
      </c>
      <c r="J13" s="134">
        <v>-1</v>
      </c>
      <c r="K13" s="134">
        <v>-1</v>
      </c>
      <c r="L13" s="134">
        <v>-1</v>
      </c>
      <c r="M13" s="134">
        <v>-1</v>
      </c>
      <c r="N13" s="134">
        <v>-1</v>
      </c>
      <c r="O13" s="134">
        <v>9.4612823915928734E-2</v>
      </c>
      <c r="P13" s="48"/>
      <c r="S13" s="9"/>
    </row>
    <row r="14" spans="2:19">
      <c r="B14" s="133" t="s">
        <v>18</v>
      </c>
      <c r="C14" s="134">
        <v>0.4423999999999999</v>
      </c>
      <c r="D14" s="134">
        <v>0.16591115140525847</v>
      </c>
      <c r="E14" s="134">
        <v>0.56328462646635113</v>
      </c>
      <c r="F14" s="134">
        <v>0.46637346527395995</v>
      </c>
      <c r="G14" s="134">
        <v>0.36885708906044057</v>
      </c>
      <c r="H14" s="134">
        <v>0.51479408236705315</v>
      </c>
      <c r="I14" s="134">
        <v>0.33883367710481904</v>
      </c>
      <c r="J14" s="134">
        <v>-1</v>
      </c>
      <c r="K14" s="134">
        <v>-1</v>
      </c>
      <c r="L14" s="134">
        <v>-1</v>
      </c>
      <c r="M14" s="134">
        <v>-1</v>
      </c>
      <c r="N14" s="134">
        <v>-1</v>
      </c>
      <c r="O14" s="134">
        <v>0.42633761642531787</v>
      </c>
      <c r="P14" s="48"/>
      <c r="S14" s="9"/>
    </row>
    <row r="15" spans="2:19" s="9" customFormat="1">
      <c r="B15" s="133" t="s">
        <v>19</v>
      </c>
      <c r="C15" s="134">
        <v>-0.20023037051257442</v>
      </c>
      <c r="D15" s="134">
        <v>-0.12995918367346937</v>
      </c>
      <c r="E15" s="134">
        <v>0.11829684675637675</v>
      </c>
      <c r="F15" s="134">
        <v>-0.11011433597185571</v>
      </c>
      <c r="G15" s="134">
        <v>-6.9476891823260556E-2</v>
      </c>
      <c r="H15" s="134">
        <v>-2.8580272389599704E-2</v>
      </c>
      <c r="I15" s="134">
        <v>-9.4226103833090713E-2</v>
      </c>
      <c r="J15" s="134">
        <v>-1</v>
      </c>
      <c r="K15" s="134">
        <v>-1</v>
      </c>
      <c r="L15" s="134">
        <v>-1</v>
      </c>
      <c r="M15" s="134">
        <v>-1</v>
      </c>
      <c r="N15" s="134">
        <v>-1</v>
      </c>
      <c r="O15" s="134">
        <v>-6.1516062971969765E-2</v>
      </c>
      <c r="P15" s="51"/>
    </row>
    <row r="16" spans="2:19">
      <c r="B16" s="133" t="s">
        <v>20</v>
      </c>
      <c r="C16" s="134">
        <v>0.30206064667448485</v>
      </c>
      <c r="D16" s="134">
        <v>0.32552841412479433</v>
      </c>
      <c r="E16" s="134">
        <v>0.40550928891736066</v>
      </c>
      <c r="F16" s="134">
        <v>0.44161147902869757</v>
      </c>
      <c r="G16" s="134">
        <v>0.44245633254214595</v>
      </c>
      <c r="H16" s="134">
        <v>0.44591572504708099</v>
      </c>
      <c r="I16" s="134">
        <v>0.43341022216826514</v>
      </c>
      <c r="J16" s="134" t="e">
        <v>#DIV/0!</v>
      </c>
      <c r="K16" s="134" t="e">
        <v>#DIV/0!</v>
      </c>
      <c r="L16" s="134" t="e">
        <v>#DIV/0!</v>
      </c>
      <c r="M16" s="134" t="e">
        <v>#DIV/0!</v>
      </c>
      <c r="N16" s="134" t="e">
        <v>#DIV/0!</v>
      </c>
      <c r="O16" s="134">
        <v>0.41701865452846876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49" t="s">
        <v>2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46"/>
      <c r="S18" s="9"/>
    </row>
    <row r="19" spans="2:19">
      <c r="B19" s="129"/>
      <c r="C19" s="129" t="s">
        <v>6</v>
      </c>
      <c r="D19" s="129" t="s">
        <v>7</v>
      </c>
      <c r="E19" s="129" t="s">
        <v>1</v>
      </c>
      <c r="F19" s="129" t="s">
        <v>8</v>
      </c>
      <c r="G19" s="129" t="s">
        <v>9</v>
      </c>
      <c r="H19" s="129" t="s">
        <v>10</v>
      </c>
      <c r="I19" s="129" t="s">
        <v>11</v>
      </c>
      <c r="J19" s="129" t="s">
        <v>12</v>
      </c>
      <c r="K19" s="129" t="s">
        <v>13</v>
      </c>
      <c r="L19" s="129" t="s">
        <v>14</v>
      </c>
      <c r="M19" s="129" t="s">
        <v>15</v>
      </c>
      <c r="N19" s="129" t="s">
        <v>16</v>
      </c>
      <c r="O19" s="129" t="s">
        <v>4</v>
      </c>
      <c r="P19" s="48"/>
      <c r="S19" s="9"/>
    </row>
    <row r="20" spans="2:19">
      <c r="B20" s="135" t="s">
        <v>98</v>
      </c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48"/>
      <c r="S20" s="9"/>
    </row>
    <row r="21" spans="2:19">
      <c r="B21" s="131" t="s">
        <v>102</v>
      </c>
      <c r="C21" s="176">
        <v>553</v>
      </c>
      <c r="D21" s="176">
        <v>586</v>
      </c>
      <c r="E21" s="176">
        <v>1274</v>
      </c>
      <c r="F21" s="176">
        <v>1725</v>
      </c>
      <c r="G21" s="176">
        <v>1783</v>
      </c>
      <c r="H21" s="176">
        <v>1862</v>
      </c>
      <c r="I21" s="176">
        <v>1931</v>
      </c>
      <c r="J21" s="176">
        <v>1545</v>
      </c>
      <c r="K21" s="176">
        <v>1322</v>
      </c>
      <c r="L21" s="176">
        <v>1033</v>
      </c>
      <c r="M21" s="176">
        <v>687</v>
      </c>
      <c r="N21" s="176">
        <v>566</v>
      </c>
      <c r="O21" s="173">
        <v>14867</v>
      </c>
      <c r="P21" s="48"/>
      <c r="S21" s="9"/>
    </row>
    <row r="22" spans="2:19">
      <c r="B22" s="131" t="s">
        <v>103</v>
      </c>
      <c r="C22" s="173">
        <v>687</v>
      </c>
      <c r="D22" s="173">
        <v>722</v>
      </c>
      <c r="E22" s="173">
        <v>1144</v>
      </c>
      <c r="F22" s="173">
        <v>1315</v>
      </c>
      <c r="G22" s="173">
        <v>1235</v>
      </c>
      <c r="H22" s="173">
        <v>1204</v>
      </c>
      <c r="I22" s="173">
        <v>1352</v>
      </c>
      <c r="J22" s="173">
        <v>1124</v>
      </c>
      <c r="K22" s="173">
        <v>1041</v>
      </c>
      <c r="L22" s="173">
        <v>691</v>
      </c>
      <c r="M22" s="173">
        <v>503</v>
      </c>
      <c r="N22" s="173">
        <v>445</v>
      </c>
      <c r="O22" s="173">
        <v>11463</v>
      </c>
      <c r="P22" s="48"/>
      <c r="S22" s="9"/>
    </row>
    <row r="23" spans="2:19">
      <c r="B23" s="132" t="s">
        <v>104</v>
      </c>
      <c r="C23" s="174">
        <v>1240</v>
      </c>
      <c r="D23" s="174">
        <v>1308</v>
      </c>
      <c r="E23" s="174">
        <v>2418</v>
      </c>
      <c r="F23" s="174">
        <v>3040</v>
      </c>
      <c r="G23" s="174">
        <v>3018</v>
      </c>
      <c r="H23" s="174">
        <v>3066</v>
      </c>
      <c r="I23" s="174">
        <v>3283</v>
      </c>
      <c r="J23" s="174">
        <v>2669</v>
      </c>
      <c r="K23" s="174">
        <v>2363</v>
      </c>
      <c r="L23" s="174">
        <v>1724</v>
      </c>
      <c r="M23" s="174">
        <v>1190</v>
      </c>
      <c r="N23" s="174">
        <v>1011</v>
      </c>
      <c r="O23" s="174">
        <v>26330</v>
      </c>
      <c r="P23" s="48"/>
      <c r="S23" s="9"/>
    </row>
    <row r="24" spans="2:19">
      <c r="B24" s="135" t="s">
        <v>139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48"/>
      <c r="S24" s="9"/>
    </row>
    <row r="25" spans="2:19">
      <c r="B25" s="133" t="s">
        <v>143</v>
      </c>
      <c r="C25" s="175">
        <v>407</v>
      </c>
      <c r="D25" s="175">
        <v>645</v>
      </c>
      <c r="E25" s="175">
        <v>1737</v>
      </c>
      <c r="F25" s="175">
        <v>1834</v>
      </c>
      <c r="G25" s="175">
        <v>2007</v>
      </c>
      <c r="H25" s="175">
        <v>1907</v>
      </c>
      <c r="I25" s="175">
        <v>2263</v>
      </c>
      <c r="J25" s="175"/>
      <c r="K25" s="175"/>
      <c r="L25" s="175"/>
      <c r="M25" s="175"/>
      <c r="N25" s="175"/>
      <c r="O25" s="175">
        <v>10800</v>
      </c>
      <c r="P25" s="48"/>
      <c r="S25" s="9"/>
    </row>
    <row r="26" spans="2:19" s="9" customFormat="1">
      <c r="B26" s="131" t="s">
        <v>144</v>
      </c>
      <c r="C26" s="173">
        <v>426</v>
      </c>
      <c r="D26" s="173">
        <v>494</v>
      </c>
      <c r="E26" s="173">
        <v>1090</v>
      </c>
      <c r="F26" s="173">
        <v>1125</v>
      </c>
      <c r="G26" s="173">
        <v>1035</v>
      </c>
      <c r="H26" s="173">
        <v>1072</v>
      </c>
      <c r="I26" s="173">
        <v>1195</v>
      </c>
      <c r="J26" s="173"/>
      <c r="K26" s="173"/>
      <c r="L26" s="173"/>
      <c r="M26" s="173"/>
      <c r="N26" s="173"/>
      <c r="O26" s="173">
        <v>6437</v>
      </c>
      <c r="P26" s="51"/>
    </row>
    <row r="27" spans="2:19">
      <c r="B27" s="132" t="s">
        <v>145</v>
      </c>
      <c r="C27" s="174">
        <v>833</v>
      </c>
      <c r="D27" s="174">
        <v>1139</v>
      </c>
      <c r="E27" s="174">
        <v>2827</v>
      </c>
      <c r="F27" s="174">
        <v>2959</v>
      </c>
      <c r="G27" s="174">
        <v>3042</v>
      </c>
      <c r="H27" s="174">
        <v>2979</v>
      </c>
      <c r="I27" s="174">
        <v>3458</v>
      </c>
      <c r="J27" s="174">
        <v>0</v>
      </c>
      <c r="K27" s="174">
        <v>0</v>
      </c>
      <c r="L27" s="174">
        <v>0</v>
      </c>
      <c r="M27" s="174">
        <v>0</v>
      </c>
      <c r="N27" s="174">
        <v>0</v>
      </c>
      <c r="O27" s="174">
        <v>17237</v>
      </c>
      <c r="P27" s="8"/>
    </row>
    <row r="28" spans="2:19">
      <c r="B28" s="133" t="s">
        <v>17</v>
      </c>
      <c r="C28" s="134">
        <v>-0.32822580645161292</v>
      </c>
      <c r="D28" s="134">
        <v>-0.12920489296636084</v>
      </c>
      <c r="E28" s="134">
        <v>0.16914805624483042</v>
      </c>
      <c r="F28" s="134">
        <v>-2.6644736842105221E-2</v>
      </c>
      <c r="G28" s="134">
        <v>7.9522862823062646E-3</v>
      </c>
      <c r="H28" s="134">
        <v>-2.8375733855185881E-2</v>
      </c>
      <c r="I28" s="134">
        <v>5.3304904051172608E-2</v>
      </c>
      <c r="J28" s="134">
        <v>-1</v>
      </c>
      <c r="K28" s="134">
        <v>-1</v>
      </c>
      <c r="L28" s="134">
        <v>-1</v>
      </c>
      <c r="M28" s="134">
        <v>-1</v>
      </c>
      <c r="N28" s="134">
        <v>-1</v>
      </c>
      <c r="O28" s="134">
        <v>-7.828239221780886E-3</v>
      </c>
      <c r="P28" s="48"/>
      <c r="S28" s="9"/>
    </row>
    <row r="29" spans="2:19">
      <c r="B29" s="133" t="s">
        <v>18</v>
      </c>
      <c r="C29" s="134">
        <v>-0.26401446654611216</v>
      </c>
      <c r="D29" s="134">
        <v>0.10068259385665534</v>
      </c>
      <c r="E29" s="134">
        <v>0.36342229199372067</v>
      </c>
      <c r="F29" s="134">
        <v>6.3188405797101499E-2</v>
      </c>
      <c r="G29" s="134">
        <v>0.12563095905776778</v>
      </c>
      <c r="H29" s="134">
        <v>2.4167561761546663E-2</v>
      </c>
      <c r="I29" s="134">
        <v>0.1719316416364578</v>
      </c>
      <c r="J29" s="134">
        <v>-1</v>
      </c>
      <c r="K29" s="134">
        <v>-1</v>
      </c>
      <c r="L29" s="134">
        <v>-1</v>
      </c>
      <c r="M29" s="134">
        <v>-1</v>
      </c>
      <c r="N29" s="134">
        <v>-1</v>
      </c>
      <c r="O29" s="134">
        <v>0.11179740580605313</v>
      </c>
      <c r="P29" s="48"/>
      <c r="S29" s="9"/>
    </row>
    <row r="30" spans="2:19" s="9" customFormat="1">
      <c r="B30" s="133" t="s">
        <v>19</v>
      </c>
      <c r="C30" s="134">
        <v>-0.37991266375545851</v>
      </c>
      <c r="D30" s="134">
        <v>-0.31578947368421051</v>
      </c>
      <c r="E30" s="134">
        <v>-4.7202797202797186E-2</v>
      </c>
      <c r="F30" s="134">
        <v>-0.14448669201520914</v>
      </c>
      <c r="G30" s="134">
        <v>-0.16194331983805665</v>
      </c>
      <c r="H30" s="134">
        <v>-0.10963455149501666</v>
      </c>
      <c r="I30" s="134">
        <v>-0.11612426035502954</v>
      </c>
      <c r="J30" s="134">
        <v>-1</v>
      </c>
      <c r="K30" s="134">
        <v>-1</v>
      </c>
      <c r="L30" s="134">
        <v>-1</v>
      </c>
      <c r="M30" s="134">
        <v>-1</v>
      </c>
      <c r="N30" s="134">
        <v>-1</v>
      </c>
      <c r="O30" s="134">
        <v>-0.15955085520302914</v>
      </c>
      <c r="P30" s="51"/>
    </row>
    <row r="31" spans="2:19">
      <c r="B31" s="133" t="s">
        <v>21</v>
      </c>
      <c r="C31" s="134">
        <v>0.48859543817527012</v>
      </c>
      <c r="D31" s="134">
        <v>0.56628621597892892</v>
      </c>
      <c r="E31" s="134">
        <v>0.61443226034665721</v>
      </c>
      <c r="F31" s="134">
        <v>0.61980398783372759</v>
      </c>
      <c r="G31" s="134">
        <v>0.65976331360946749</v>
      </c>
      <c r="H31" s="134">
        <v>0.64014770057066128</v>
      </c>
      <c r="I31" s="134">
        <v>0.65442452284557551</v>
      </c>
      <c r="J31" s="134" t="e">
        <v>#DIV/0!</v>
      </c>
      <c r="K31" s="134" t="e">
        <v>#DIV/0!</v>
      </c>
      <c r="L31" s="134" t="e">
        <v>#DIV/0!</v>
      </c>
      <c r="M31" s="134" t="e">
        <v>#DIV/0!</v>
      </c>
      <c r="N31" s="134" t="e">
        <v>#DIV/0!</v>
      </c>
      <c r="O31" s="134">
        <v>0.62655914602308982</v>
      </c>
      <c r="P31" s="8"/>
    </row>
    <row r="34" spans="2:8" ht="23.25" customHeight="1">
      <c r="B34" s="246" t="s">
        <v>3</v>
      </c>
      <c r="C34" s="214" t="s">
        <v>152</v>
      </c>
      <c r="D34" s="214"/>
      <c r="E34" s="215" t="s">
        <v>30</v>
      </c>
      <c r="F34" s="216" t="s">
        <v>153</v>
      </c>
      <c r="G34" s="216"/>
      <c r="H34" s="215" t="s">
        <v>30</v>
      </c>
    </row>
    <row r="35" spans="2:8" ht="23.25" customHeight="1">
      <c r="B35" s="247"/>
      <c r="C35" s="27">
        <v>2026</v>
      </c>
      <c r="D35" s="27">
        <v>2025</v>
      </c>
      <c r="E35" s="215"/>
      <c r="F35" s="27">
        <v>2026</v>
      </c>
      <c r="G35" s="27">
        <v>2025</v>
      </c>
      <c r="H35" s="215"/>
    </row>
    <row r="36" spans="2:8">
      <c r="B36" s="136" t="s">
        <v>36</v>
      </c>
      <c r="C36" s="137">
        <v>7140</v>
      </c>
      <c r="D36" s="137">
        <v>5333</v>
      </c>
      <c r="E36" s="138">
        <v>0.33883367710481904</v>
      </c>
      <c r="F36" s="137">
        <v>41960</v>
      </c>
      <c r="G36" s="137">
        <v>29418</v>
      </c>
      <c r="H36" s="138">
        <v>0.42633761642531787</v>
      </c>
    </row>
    <row r="37" spans="2:8">
      <c r="B37" s="139" t="s">
        <v>37</v>
      </c>
      <c r="C37" s="140">
        <v>9334</v>
      </c>
      <c r="D37" s="140">
        <v>10305</v>
      </c>
      <c r="E37" s="141">
        <v>-9.4226103833090713E-2</v>
      </c>
      <c r="F37" s="140">
        <v>58659</v>
      </c>
      <c r="G37" s="140">
        <v>62504</v>
      </c>
      <c r="H37" s="141">
        <v>-6.1516062971969765E-2</v>
      </c>
    </row>
    <row r="38" spans="2:8">
      <c r="B38" s="127" t="s">
        <v>4</v>
      </c>
      <c r="C38" s="142">
        <v>16474</v>
      </c>
      <c r="D38" s="142">
        <v>15638</v>
      </c>
      <c r="E38" s="128">
        <v>5.3459521677963862E-2</v>
      </c>
      <c r="F38" s="142">
        <v>100619</v>
      </c>
      <c r="G38" s="142">
        <v>91922</v>
      </c>
      <c r="H38" s="128">
        <v>9.4612823915928734E-2</v>
      </c>
    </row>
    <row r="41" spans="2:8" ht="20.25" customHeight="1">
      <c r="B41" s="222" t="s">
        <v>2</v>
      </c>
      <c r="C41" s="214" t="str">
        <f>C34</f>
        <v>JULY</v>
      </c>
      <c r="D41" s="214"/>
      <c r="E41" s="215" t="s">
        <v>30</v>
      </c>
      <c r="F41" s="216" t="str">
        <f>F34</f>
        <v>JANUARY-JULY</v>
      </c>
      <c r="G41" s="216"/>
      <c r="H41" s="215" t="s">
        <v>30</v>
      </c>
    </row>
    <row r="42" spans="2:8" ht="20.25" customHeight="1">
      <c r="B42" s="222"/>
      <c r="C42" s="27">
        <v>2026</v>
      </c>
      <c r="D42" s="27">
        <v>2025</v>
      </c>
      <c r="E42" s="215"/>
      <c r="F42" s="27">
        <v>2026</v>
      </c>
      <c r="G42" s="27">
        <v>2025</v>
      </c>
      <c r="H42" s="215"/>
    </row>
    <row r="43" spans="2:8" ht="16.5" customHeight="1">
      <c r="B43" s="143" t="s">
        <v>36</v>
      </c>
      <c r="C43" s="137">
        <v>2263</v>
      </c>
      <c r="D43" s="137">
        <v>1931</v>
      </c>
      <c r="E43" s="138">
        <v>0.1719316416364578</v>
      </c>
      <c r="F43" s="137">
        <v>10800</v>
      </c>
      <c r="G43" s="137">
        <v>9714</v>
      </c>
      <c r="H43" s="138">
        <v>0.11179740580605313</v>
      </c>
    </row>
    <row r="44" spans="2:8" ht="16.5" customHeight="1">
      <c r="B44" s="144" t="s">
        <v>37</v>
      </c>
      <c r="C44" s="140">
        <v>1195</v>
      </c>
      <c r="D44" s="140">
        <v>1352</v>
      </c>
      <c r="E44" s="141">
        <v>-0.11612426035502954</v>
      </c>
      <c r="F44" s="140">
        <v>6437</v>
      </c>
      <c r="G44" s="140">
        <v>7659</v>
      </c>
      <c r="H44" s="141">
        <v>-0.15955085520302914</v>
      </c>
    </row>
    <row r="45" spans="2:8" ht="16.5" customHeight="1">
      <c r="B45" s="100" t="s">
        <v>4</v>
      </c>
      <c r="C45" s="142">
        <v>3458</v>
      </c>
      <c r="D45" s="142">
        <v>3283</v>
      </c>
      <c r="E45" s="128">
        <v>5.3304904051172608E-2</v>
      </c>
      <c r="F45" s="142">
        <v>17237</v>
      </c>
      <c r="G45" s="142">
        <v>17373</v>
      </c>
      <c r="H45" s="128">
        <v>-7.828239221780886E-3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45"/>
      <c r="C52" s="245"/>
      <c r="D52" s="245"/>
      <c r="E52" s="245"/>
      <c r="F52" s="245"/>
      <c r="G52" s="245"/>
      <c r="H52" s="245"/>
      <c r="I52" s="245"/>
      <c r="J52" s="245"/>
      <c r="K52" s="105"/>
      <c r="L52" s="105"/>
      <c r="M52" s="105"/>
      <c r="N52" s="105"/>
      <c r="O52" s="105"/>
    </row>
    <row r="53" spans="2:15" ht="15.75" customHeight="1"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45"/>
    </row>
    <row r="60" spans="2:15" ht="43.5" customHeight="1"/>
    <row r="61" spans="2:15" ht="18.75" customHeight="1"/>
  </sheetData>
  <mergeCells count="18">
    <mergeCell ref="B2:O2"/>
    <mergeCell ref="C24:O24"/>
    <mergeCell ref="B3:O3"/>
    <mergeCell ref="C5:O5"/>
    <mergeCell ref="B18:O18"/>
    <mergeCell ref="C20:O20"/>
    <mergeCell ref="C9:O9"/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2026vs2025</vt:lpstr>
      <vt:lpstr>R_PTW NEW 2026vs2025</vt:lpstr>
      <vt:lpstr>R_MC NEW 2026vs2025</vt:lpstr>
      <vt:lpstr>R_MC 2026 rankings</vt:lpstr>
      <vt:lpstr>R_MP NEW 2026vs2025</vt:lpstr>
      <vt:lpstr>R_MP_2026 ranking</vt:lpstr>
      <vt:lpstr>R_PTW USED 2026vs2025</vt:lpstr>
      <vt:lpstr>R_MC&amp;MP structure 2026</vt:lpstr>
      <vt:lpstr>'R_MC 2026 rankings'!Obszar_wydruku</vt:lpstr>
      <vt:lpstr>'R_MC NEW 2026vs2025'!Obszar_wydruku</vt:lpstr>
      <vt:lpstr>'R_MC&amp;MP structure 2026'!Obszar_wydruku</vt:lpstr>
      <vt:lpstr>'R_MP NEW 2026vs2025'!Obszar_wydruku</vt:lpstr>
      <vt:lpstr>'R_MP_2026 ranking'!Obszar_wydruku</vt:lpstr>
      <vt:lpstr>'R_PTW 2026vs2025'!Obszar_wydruku</vt:lpstr>
      <vt:lpstr>'R_PTW NEW 2026vs2025'!Obszar_wydruku</vt:lpstr>
      <vt:lpstr>'R_PTW USED 2026vs2025'!Obszar_wydruku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Paweł Orzechowski</cp:lastModifiedBy>
  <cp:lastPrinted>2014-07-09T14:44:20Z</cp:lastPrinted>
  <dcterms:created xsi:type="dcterms:W3CDTF">2008-02-15T15:03:22Z</dcterms:created>
  <dcterms:modified xsi:type="dcterms:W3CDTF">2026-08-06T12:09:05Z</dcterms:modified>
</cp:coreProperties>
</file>